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dareggertsson/Documents/LEB/"/>
    </mc:Choice>
  </mc:AlternateContent>
  <xr:revisionPtr revIDLastSave="0" documentId="8_{D6B68965-AB7D-3B4A-8EEB-A45575747FE0}" xr6:coauthVersionLast="47" xr6:coauthVersionMax="47" xr10:uidLastSave="{00000000-0000-0000-0000-000000000000}"/>
  <bookViews>
    <workbookView xWindow="480" yWindow="500" windowWidth="25320" windowHeight="15640" activeTab="1" xr2:uid="{00000000-000D-0000-FFFF-FFFF00000000}"/>
  </bookViews>
  <sheets>
    <sheet name="Einstaklingur sem býr ekki einn" sheetId="1" r:id="rId1"/>
    <sheet name="Einstaklingur sem býr einn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8" i="2" s="1"/>
  <c r="G6" i="2"/>
  <c r="H6" i="2"/>
  <c r="G7" i="2"/>
  <c r="H7" i="2"/>
  <c r="C8" i="2"/>
  <c r="E8" i="2" s="1"/>
  <c r="H8" i="2" s="1"/>
  <c r="F9" i="2"/>
  <c r="G9" i="2"/>
  <c r="G12" i="2" s="1"/>
  <c r="H9" i="2"/>
  <c r="F10" i="2"/>
  <c r="G10" i="2"/>
  <c r="H10" i="2"/>
  <c r="G11" i="2"/>
  <c r="C12" i="2"/>
  <c r="E12" i="2" s="1"/>
  <c r="H12" i="2" s="1"/>
  <c r="F12" i="2"/>
  <c r="F13" i="2"/>
  <c r="G13" i="2"/>
  <c r="H13" i="2"/>
  <c r="F14" i="2"/>
  <c r="G14" i="2"/>
  <c r="H14" i="2"/>
  <c r="G15" i="2"/>
  <c r="H15" i="2"/>
  <c r="C16" i="2"/>
  <c r="E16" i="2" s="1"/>
  <c r="H16" i="2" s="1"/>
  <c r="G16" i="2"/>
  <c r="F17" i="2"/>
  <c r="F20" i="2" s="1"/>
  <c r="G17" i="2"/>
  <c r="H17" i="2"/>
  <c r="F18" i="2"/>
  <c r="G18" i="2"/>
  <c r="G20" i="2" s="1"/>
  <c r="H18" i="2"/>
  <c r="G19" i="2"/>
  <c r="H19" i="2"/>
  <c r="C20" i="2"/>
  <c r="E20" i="2" s="1"/>
  <c r="H20" i="2" s="1"/>
  <c r="F21" i="2"/>
  <c r="G21" i="2"/>
  <c r="H21" i="2"/>
  <c r="F22" i="2"/>
  <c r="F24" i="2" s="1"/>
  <c r="G22" i="2"/>
  <c r="H22" i="2"/>
  <c r="G23" i="2"/>
  <c r="H23" i="2"/>
  <c r="C24" i="2"/>
  <c r="E24" i="2"/>
  <c r="H24" i="2" s="1"/>
  <c r="G24" i="2"/>
  <c r="F25" i="2"/>
  <c r="F28" i="2" s="1"/>
  <c r="G25" i="2"/>
  <c r="H25" i="2"/>
  <c r="F26" i="2"/>
  <c r="G26" i="2"/>
  <c r="G28" i="2" s="1"/>
  <c r="H26" i="2"/>
  <c r="G27" i="2"/>
  <c r="H27" i="2"/>
  <c r="C28" i="2"/>
  <c r="E28" i="2" s="1"/>
  <c r="H28" i="2" s="1"/>
  <c r="F29" i="2"/>
  <c r="G29" i="2"/>
  <c r="G32" i="2" s="1"/>
  <c r="H29" i="2"/>
  <c r="F30" i="2"/>
  <c r="F32" i="2" s="1"/>
  <c r="G30" i="2"/>
  <c r="H30" i="2"/>
  <c r="G31" i="2"/>
  <c r="H31" i="2"/>
  <c r="C32" i="2"/>
  <c r="E32" i="2"/>
  <c r="H32" i="2" s="1"/>
  <c r="F33" i="2"/>
  <c r="F36" i="2" s="1"/>
  <c r="G33" i="2"/>
  <c r="H33" i="2"/>
  <c r="F34" i="2"/>
  <c r="G34" i="2"/>
  <c r="H34" i="2"/>
  <c r="G35" i="2"/>
  <c r="H35" i="2"/>
  <c r="C36" i="2"/>
  <c r="E36" i="2" s="1"/>
  <c r="H36" i="2" s="1"/>
  <c r="F37" i="2"/>
  <c r="G37" i="2"/>
  <c r="H37" i="2"/>
  <c r="F38" i="2"/>
  <c r="G38" i="2"/>
  <c r="G40" i="2" s="1"/>
  <c r="H38" i="2"/>
  <c r="G39" i="2"/>
  <c r="H39" i="2"/>
  <c r="C40" i="2"/>
  <c r="E40" i="2" s="1"/>
  <c r="H40" i="2" s="1"/>
  <c r="F41" i="2"/>
  <c r="G41" i="2"/>
  <c r="H41" i="2"/>
  <c r="F42" i="2"/>
  <c r="G42" i="2"/>
  <c r="H42" i="2"/>
  <c r="G43" i="2"/>
  <c r="H43" i="2"/>
  <c r="C44" i="2"/>
  <c r="E44" i="2" s="1"/>
  <c r="H44" i="2" s="1"/>
  <c r="F44" i="2"/>
  <c r="F45" i="2"/>
  <c r="G45" i="2"/>
  <c r="G48" i="2" s="1"/>
  <c r="H45" i="2"/>
  <c r="F46" i="2"/>
  <c r="F48" i="2" s="1"/>
  <c r="G46" i="2"/>
  <c r="H46" i="2"/>
  <c r="G47" i="2"/>
  <c r="H47" i="2"/>
  <c r="C48" i="2"/>
  <c r="E48" i="2" s="1"/>
  <c r="H48" i="2" s="1"/>
  <c r="F49" i="2"/>
  <c r="F52" i="2" s="1"/>
  <c r="G49" i="2"/>
  <c r="H49" i="2"/>
  <c r="F50" i="2"/>
  <c r="G50" i="2"/>
  <c r="G52" i="2" s="1"/>
  <c r="H50" i="2"/>
  <c r="G51" i="2"/>
  <c r="H51" i="2"/>
  <c r="C52" i="2"/>
  <c r="E52" i="2" s="1"/>
  <c r="H52" i="2" s="1"/>
  <c r="F53" i="2"/>
  <c r="G53" i="2"/>
  <c r="H53" i="2"/>
  <c r="F54" i="2"/>
  <c r="F56" i="2" s="1"/>
  <c r="G54" i="2"/>
  <c r="H54" i="2"/>
  <c r="G55" i="2"/>
  <c r="H55" i="2"/>
  <c r="C56" i="2"/>
  <c r="E56" i="2" s="1"/>
  <c r="H56" i="2" s="1"/>
  <c r="G56" i="2"/>
  <c r="F57" i="2"/>
  <c r="F60" i="2" s="1"/>
  <c r="G57" i="2"/>
  <c r="H57" i="2"/>
  <c r="F58" i="2"/>
  <c r="G58" i="2"/>
  <c r="H58" i="2"/>
  <c r="G59" i="2"/>
  <c r="H59" i="2"/>
  <c r="C60" i="2"/>
  <c r="E60" i="2" s="1"/>
  <c r="H60" i="2" s="1"/>
  <c r="F61" i="2"/>
  <c r="G61" i="2"/>
  <c r="G64" i="2" s="1"/>
  <c r="H61" i="2"/>
  <c r="F62" i="2"/>
  <c r="G62" i="2"/>
  <c r="H62" i="2"/>
  <c r="G63" i="2"/>
  <c r="H63" i="2"/>
  <c r="C64" i="2"/>
  <c r="E64" i="2"/>
  <c r="H64" i="2" s="1"/>
  <c r="F65" i="2"/>
  <c r="G65" i="2"/>
  <c r="H65" i="2"/>
  <c r="F66" i="2"/>
  <c r="G66" i="2"/>
  <c r="H66" i="2"/>
  <c r="G67" i="2"/>
  <c r="H67" i="2"/>
  <c r="C68" i="2"/>
  <c r="E68" i="2" s="1"/>
  <c r="H68" i="2" s="1"/>
  <c r="C68" i="1"/>
  <c r="E68" i="1" s="1"/>
  <c r="H68" i="1" s="1"/>
  <c r="H67" i="1"/>
  <c r="G67" i="1"/>
  <c r="H66" i="1"/>
  <c r="G66" i="1"/>
  <c r="F66" i="1"/>
  <c r="H65" i="1"/>
  <c r="G65" i="1"/>
  <c r="F65" i="1"/>
  <c r="C64" i="1"/>
  <c r="E64" i="1" s="1"/>
  <c r="H64" i="1" s="1"/>
  <c r="H63" i="1"/>
  <c r="G63" i="1"/>
  <c r="H62" i="1"/>
  <c r="G62" i="1"/>
  <c r="G64" i="1" s="1"/>
  <c r="F62" i="1"/>
  <c r="H61" i="1"/>
  <c r="G61" i="1"/>
  <c r="F61" i="1"/>
  <c r="F64" i="1" s="1"/>
  <c r="E60" i="1"/>
  <c r="H60" i="1" s="1"/>
  <c r="C60" i="1"/>
  <c r="H59" i="1"/>
  <c r="G59" i="1"/>
  <c r="H58" i="1"/>
  <c r="G58" i="1"/>
  <c r="F58" i="1"/>
  <c r="H57" i="1"/>
  <c r="G57" i="1"/>
  <c r="F57" i="1"/>
  <c r="E56" i="1"/>
  <c r="H56" i="1" s="1"/>
  <c r="C56" i="1"/>
  <c r="H55" i="1"/>
  <c r="G55" i="1"/>
  <c r="H54" i="1"/>
  <c r="G54" i="1"/>
  <c r="F54" i="1"/>
  <c r="H53" i="1"/>
  <c r="G53" i="1"/>
  <c r="G56" i="1" s="1"/>
  <c r="F53" i="1"/>
  <c r="F56" i="1" s="1"/>
  <c r="C52" i="1"/>
  <c r="E52" i="1" s="1"/>
  <c r="H52" i="1" s="1"/>
  <c r="H51" i="1"/>
  <c r="G51" i="1"/>
  <c r="H50" i="1"/>
  <c r="G50" i="1"/>
  <c r="F50" i="1"/>
  <c r="F52" i="1" s="1"/>
  <c r="H49" i="1"/>
  <c r="G49" i="1"/>
  <c r="G52" i="1" s="1"/>
  <c r="F49" i="1"/>
  <c r="C48" i="1"/>
  <c r="E48" i="1" s="1"/>
  <c r="H48" i="1" s="1"/>
  <c r="H47" i="1"/>
  <c r="G47" i="1"/>
  <c r="H46" i="1"/>
  <c r="G46" i="1"/>
  <c r="G48" i="1" s="1"/>
  <c r="F46" i="1"/>
  <c r="H45" i="1"/>
  <c r="G45" i="1"/>
  <c r="F45" i="1"/>
  <c r="F48" i="1" s="1"/>
  <c r="E44" i="1"/>
  <c r="C44" i="1"/>
  <c r="H43" i="1"/>
  <c r="G43" i="1"/>
  <c r="H42" i="1"/>
  <c r="G42" i="1"/>
  <c r="F42" i="1"/>
  <c r="H41" i="1"/>
  <c r="G41" i="1"/>
  <c r="F41" i="1"/>
  <c r="E40" i="1"/>
  <c r="H44" i="1" s="1"/>
  <c r="C40" i="1"/>
  <c r="H39" i="1"/>
  <c r="G39" i="1"/>
  <c r="H38" i="1"/>
  <c r="G38" i="1"/>
  <c r="F38" i="1"/>
  <c r="H37" i="1"/>
  <c r="G37" i="1"/>
  <c r="G40" i="1" s="1"/>
  <c r="F37" i="1"/>
  <c r="F40" i="1" s="1"/>
  <c r="C36" i="1"/>
  <c r="E36" i="1" s="1"/>
  <c r="H36" i="1" s="1"/>
  <c r="H35" i="1"/>
  <c r="G35" i="1"/>
  <c r="H34" i="1"/>
  <c r="G34" i="1"/>
  <c r="F34" i="1"/>
  <c r="F36" i="1" s="1"/>
  <c r="H33" i="1"/>
  <c r="G33" i="1"/>
  <c r="G36" i="1" s="1"/>
  <c r="F33" i="1"/>
  <c r="C32" i="1"/>
  <c r="E32" i="1" s="1"/>
  <c r="H32" i="1" s="1"/>
  <c r="H31" i="1"/>
  <c r="G31" i="1"/>
  <c r="H30" i="1"/>
  <c r="G30" i="1"/>
  <c r="G32" i="1" s="1"/>
  <c r="F30" i="1"/>
  <c r="H29" i="1"/>
  <c r="G29" i="1"/>
  <c r="F29" i="1"/>
  <c r="F32" i="1" s="1"/>
  <c r="E28" i="1"/>
  <c r="H28" i="1" s="1"/>
  <c r="C28" i="1"/>
  <c r="H27" i="1"/>
  <c r="G27" i="1"/>
  <c r="H26" i="1"/>
  <c r="G26" i="1"/>
  <c r="F26" i="1"/>
  <c r="H25" i="1"/>
  <c r="G25" i="1"/>
  <c r="F25" i="1"/>
  <c r="E24" i="1"/>
  <c r="H24" i="1" s="1"/>
  <c r="C24" i="1"/>
  <c r="H23" i="1"/>
  <c r="G23" i="1"/>
  <c r="H22" i="1"/>
  <c r="G22" i="1"/>
  <c r="F22" i="1"/>
  <c r="H21" i="1"/>
  <c r="G21" i="1"/>
  <c r="G24" i="1" s="1"/>
  <c r="F21" i="1"/>
  <c r="F24" i="1" s="1"/>
  <c r="C20" i="1"/>
  <c r="E20" i="1" s="1"/>
  <c r="H20" i="1" s="1"/>
  <c r="H19" i="1"/>
  <c r="G19" i="1"/>
  <c r="H18" i="1"/>
  <c r="G18" i="1"/>
  <c r="F18" i="1"/>
  <c r="H17" i="1"/>
  <c r="G17" i="1"/>
  <c r="G20" i="1" s="1"/>
  <c r="F17" i="1"/>
  <c r="C16" i="1"/>
  <c r="E16" i="1" s="1"/>
  <c r="H16" i="1" s="1"/>
  <c r="H15" i="1"/>
  <c r="G15" i="1"/>
  <c r="H14" i="1"/>
  <c r="G14" i="1"/>
  <c r="F14" i="1"/>
  <c r="H13" i="1"/>
  <c r="G13" i="1"/>
  <c r="F13" i="1"/>
  <c r="E12" i="1"/>
  <c r="H12" i="1" s="1"/>
  <c r="C12" i="1"/>
  <c r="H11" i="1"/>
  <c r="G11" i="1"/>
  <c r="H10" i="1"/>
  <c r="G10" i="1"/>
  <c r="F10" i="1"/>
  <c r="H9" i="1"/>
  <c r="G9" i="1"/>
  <c r="G12" i="1" s="1"/>
  <c r="F9" i="1"/>
  <c r="F8" i="1"/>
  <c r="C8" i="1"/>
  <c r="E8" i="1" s="1"/>
  <c r="H7" i="1"/>
  <c r="G7" i="1"/>
  <c r="H6" i="1"/>
  <c r="G6" i="1"/>
  <c r="H5" i="1"/>
  <c r="G5" i="1"/>
  <c r="G8" i="1" s="1"/>
  <c r="F16" i="2" l="1"/>
  <c r="F16" i="1"/>
  <c r="G16" i="1"/>
  <c r="F20" i="1"/>
  <c r="F68" i="1"/>
  <c r="F64" i="2"/>
  <c r="G44" i="2"/>
  <c r="F40" i="2"/>
  <c r="F12" i="1"/>
  <c r="F28" i="1"/>
  <c r="F44" i="1"/>
  <c r="F60" i="1"/>
  <c r="G68" i="1"/>
  <c r="G68" i="2"/>
  <c r="F68" i="2"/>
  <c r="G60" i="2"/>
  <c r="G36" i="2"/>
  <c r="G28" i="1"/>
  <c r="G44" i="1"/>
  <c r="G60" i="1"/>
  <c r="H8" i="1"/>
  <c r="H40" i="1"/>
</calcChain>
</file>

<file path=xl/sharedStrings.xml><?xml version="1.0" encoding="utf-8"?>
<sst xmlns="http://schemas.openxmlformats.org/spreadsheetml/2006/main" count="154" uniqueCount="19">
  <si>
    <t>Tekjuviðmið</t>
  </si>
  <si>
    <t>Skatta-%</t>
  </si>
  <si>
    <t>0-370.482 (þar af 20,60% tekjsk)</t>
  </si>
  <si>
    <t>Persónufrádráttur</t>
  </si>
  <si>
    <t>370.483-1.040.106 (22,75% tekjsk)</t>
  </si>
  <si>
    <t>Heild</t>
  </si>
  <si>
    <t>Skattur-persónurfr.</t>
  </si>
  <si>
    <t>Ráðstöfun eftir skatt</t>
  </si>
  <si>
    <t>Skerðing</t>
  </si>
  <si>
    <t>Árstekjur</t>
  </si>
  <si>
    <t>Árstekjur eftir skatt</t>
  </si>
  <si>
    <t>Ellilífeyrir frá TR</t>
  </si>
  <si>
    <t>Heimilsiuppbót frá TR</t>
  </si>
  <si>
    <t>Lífeyrissjóðsgreiðsla</t>
  </si>
  <si>
    <t>Samtölur</t>
  </si>
  <si>
    <t>-</t>
  </si>
  <si>
    <t xml:space="preserve">   Einstaklingur sem býr einn útreikningur samkvæmt Reiknivél TR jan  2022</t>
  </si>
  <si>
    <t xml:space="preserve">                                  samkvæmt Reiknivél TR jan 2022</t>
  </si>
  <si>
    <t xml:space="preserve">                      Einstaklingur sem býr ekki einn útreikningur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</si>
</sst>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._-;\-* #,##0\ _k_r_._-;_-* &quot;-&quot;\ _k_r_._-;_-@_-"/>
    <numFmt numFmtId="165" formatCode="_-* #,##0\ _I_S_K_-;\-* #,##0\ _I_S_K_-;_-* &quot;-&quot;\ _I_S_K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Font="1"/>
    <xf numFmtId="10" fontId="2" fillId="0" borderId="2" xfId="0" applyNumberFormat="1" applyFont="1" applyBorder="1"/>
    <xf numFmtId="0" fontId="2" fillId="0" borderId="0" xfId="0" applyFont="1"/>
    <xf numFmtId="10" fontId="2" fillId="0" borderId="0" xfId="0" applyNumberFormat="1" applyFont="1"/>
    <xf numFmtId="3" fontId="3" fillId="0" borderId="0" xfId="0" applyNumberFormat="1" applyFont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164" fontId="0" fillId="0" borderId="7" xfId="1" applyFont="1" applyBorder="1"/>
    <xf numFmtId="164" fontId="2" fillId="0" borderId="7" xfId="1" applyFont="1" applyBorder="1"/>
    <xf numFmtId="164" fontId="0" fillId="0" borderId="8" xfId="1" applyFont="1" applyBorder="1"/>
    <xf numFmtId="0" fontId="0" fillId="0" borderId="9" xfId="0" applyBorder="1"/>
    <xf numFmtId="3" fontId="4" fillId="0" borderId="0" xfId="0" applyNumberFormat="1" applyFont="1" applyAlignment="1">
      <alignment horizontal="center"/>
    </xf>
    <xf numFmtId="164" fontId="0" fillId="0" borderId="0" xfId="1" applyFont="1" applyBorder="1"/>
    <xf numFmtId="164" fontId="2" fillId="0" borderId="0" xfId="1" applyFont="1" applyBorder="1"/>
    <xf numFmtId="164" fontId="0" fillId="0" borderId="10" xfId="1" applyFont="1" applyBorder="1"/>
    <xf numFmtId="0" fontId="2" fillId="0" borderId="11" xfId="0" applyFont="1" applyBorder="1"/>
    <xf numFmtId="164" fontId="2" fillId="0" borderId="12" xfId="1" applyFont="1" applyBorder="1"/>
    <xf numFmtId="164" fontId="0" fillId="0" borderId="12" xfId="1" applyFont="1" applyBorder="1"/>
    <xf numFmtId="164" fontId="0" fillId="0" borderId="13" xfId="1" applyFont="1" applyBorder="1"/>
    <xf numFmtId="165" fontId="0" fillId="0" borderId="0" xfId="0" applyNumberFormat="1"/>
    <xf numFmtId="165" fontId="2" fillId="0" borderId="0" xfId="0" applyNumberFormat="1" applyFont="1"/>
    <xf numFmtId="0" fontId="5" fillId="0" borderId="11" xfId="0" applyFont="1" applyBorder="1"/>
    <xf numFmtId="164" fontId="5" fillId="0" borderId="12" xfId="1" applyFont="1" applyBorder="1"/>
    <xf numFmtId="164" fontId="6" fillId="0" borderId="12" xfId="1" applyFont="1" applyBorder="1"/>
    <xf numFmtId="164" fontId="6" fillId="0" borderId="13" xfId="1" applyFont="1" applyBorder="1"/>
    <xf numFmtId="165" fontId="6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165" fontId="5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8"/>
  <sheetViews>
    <sheetView topLeftCell="A82" zoomScale="149" zoomScaleNormal="149" workbookViewId="0">
      <selection activeCell="I38" sqref="I38"/>
    </sheetView>
  </sheetViews>
  <sheetFormatPr baseColWidth="10" defaultColWidth="8.83203125" defaultRowHeight="15" x14ac:dyDescent="0.2"/>
  <cols>
    <col min="1" max="1" width="4.6640625" customWidth="1"/>
    <col min="2" max="2" width="30.1640625" customWidth="1"/>
    <col min="3" max="3" width="12.5" customWidth="1"/>
    <col min="4" max="4" width="18.5" customWidth="1"/>
    <col min="5" max="5" width="19.83203125" customWidth="1"/>
    <col min="6" max="6" width="12.1640625" customWidth="1"/>
    <col min="7" max="7" width="13.5" customWidth="1"/>
    <col min="8" max="8" width="18.1640625" customWidth="1"/>
    <col min="9" max="9" width="13.83203125" bestFit="1" customWidth="1"/>
  </cols>
  <sheetData>
    <row r="1" spans="2:9" x14ac:dyDescent="0.2">
      <c r="B1" t="s">
        <v>0</v>
      </c>
      <c r="C1" s="1" t="s">
        <v>1</v>
      </c>
    </row>
    <row r="2" spans="2:9" x14ac:dyDescent="0.2">
      <c r="B2" s="2" t="s">
        <v>2</v>
      </c>
      <c r="C2" s="3">
        <v>0.3145</v>
      </c>
      <c r="D2" s="1" t="s">
        <v>3</v>
      </c>
      <c r="E2" s="4" t="s">
        <v>18</v>
      </c>
      <c r="F2" s="4"/>
      <c r="G2" s="4"/>
      <c r="H2" s="4"/>
    </row>
    <row r="3" spans="2:9" x14ac:dyDescent="0.2">
      <c r="B3" t="s">
        <v>4</v>
      </c>
      <c r="C3" s="5">
        <v>0.3795</v>
      </c>
      <c r="D3" s="6">
        <v>53016</v>
      </c>
      <c r="E3" s="4" t="s">
        <v>17</v>
      </c>
    </row>
    <row r="4" spans="2:9" x14ac:dyDescent="0.2">
      <c r="B4" s="7"/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10" t="s">
        <v>10</v>
      </c>
      <c r="I4" s="11"/>
    </row>
    <row r="5" spans="2:9" x14ac:dyDescent="0.2">
      <c r="B5" s="12" t="s">
        <v>11</v>
      </c>
      <c r="C5" s="13">
        <v>278271</v>
      </c>
      <c r="D5" s="13"/>
      <c r="E5" s="13"/>
      <c r="F5" s="14"/>
      <c r="G5" s="13">
        <f>C5*12</f>
        <v>3339252</v>
      </c>
      <c r="H5" s="15">
        <f t="shared" ref="H5:H43" si="0">E5*12</f>
        <v>0</v>
      </c>
    </row>
    <row r="6" spans="2:9" x14ac:dyDescent="0.2">
      <c r="B6" s="16" t="s">
        <v>12</v>
      </c>
      <c r="C6" s="17">
        <v>0</v>
      </c>
      <c r="D6" s="18"/>
      <c r="E6" s="18"/>
      <c r="F6" s="19"/>
      <c r="G6" s="18">
        <f>C6*12</f>
        <v>0</v>
      </c>
      <c r="H6" s="20">
        <f t="shared" si="0"/>
        <v>0</v>
      </c>
    </row>
    <row r="7" spans="2:9" x14ac:dyDescent="0.2">
      <c r="B7" s="21" t="s">
        <v>13</v>
      </c>
      <c r="C7" s="22">
        <v>25000</v>
      </c>
      <c r="D7" s="23"/>
      <c r="E7" s="23"/>
      <c r="F7" s="22"/>
      <c r="G7" s="23">
        <f>C7*12</f>
        <v>300000</v>
      </c>
      <c r="H7" s="24">
        <f t="shared" si="0"/>
        <v>0</v>
      </c>
      <c r="I7" s="25"/>
    </row>
    <row r="8" spans="2:9" x14ac:dyDescent="0.2">
      <c r="B8" s="11" t="s">
        <v>14</v>
      </c>
      <c r="C8" s="25">
        <f>SUM(C5:C7)</f>
        <v>303271</v>
      </c>
      <c r="D8" s="25">
        <v>44587</v>
      </c>
      <c r="E8" s="25">
        <f>C8-D8</f>
        <v>258684</v>
      </c>
      <c r="F8" s="26">
        <f t="shared" ref="F8:G8" si="1">SUM(F5:F7)</f>
        <v>0</v>
      </c>
      <c r="G8" s="25">
        <f t="shared" si="1"/>
        <v>3639252</v>
      </c>
      <c r="H8" s="25">
        <f t="shared" si="0"/>
        <v>3104208</v>
      </c>
      <c r="I8" s="25"/>
    </row>
    <row r="9" spans="2:9" x14ac:dyDescent="0.2">
      <c r="B9" s="12" t="s">
        <v>11</v>
      </c>
      <c r="C9" s="13">
        <v>273771</v>
      </c>
      <c r="D9" s="13"/>
      <c r="E9" s="13"/>
      <c r="F9" s="14">
        <f>$C$5-C9</f>
        <v>4500</v>
      </c>
      <c r="G9" s="13">
        <f>C9*12</f>
        <v>3285252</v>
      </c>
      <c r="H9" s="15">
        <f t="shared" si="0"/>
        <v>0</v>
      </c>
      <c r="I9" s="25"/>
    </row>
    <row r="10" spans="2:9" x14ac:dyDescent="0.2">
      <c r="B10" s="16" t="s">
        <v>12</v>
      </c>
      <c r="C10" s="18">
        <v>0</v>
      </c>
      <c r="D10" s="18"/>
      <c r="E10" s="18"/>
      <c r="F10" s="19">
        <f>$C$6-C10</f>
        <v>0</v>
      </c>
      <c r="G10" s="18">
        <f>C10*12</f>
        <v>0</v>
      </c>
      <c r="H10" s="20">
        <f t="shared" si="0"/>
        <v>0</v>
      </c>
      <c r="I10" s="25"/>
    </row>
    <row r="11" spans="2:9" x14ac:dyDescent="0.2">
      <c r="B11" s="21" t="s">
        <v>13</v>
      </c>
      <c r="C11" s="22">
        <v>35000</v>
      </c>
      <c r="D11" s="23"/>
      <c r="E11" s="23"/>
      <c r="F11" s="22"/>
      <c r="G11" s="23">
        <f>C11*12</f>
        <v>420000</v>
      </c>
      <c r="H11" s="24">
        <f t="shared" si="0"/>
        <v>0</v>
      </c>
      <c r="I11" s="25"/>
    </row>
    <row r="12" spans="2:9" x14ac:dyDescent="0.2">
      <c r="B12" s="11" t="s">
        <v>14</v>
      </c>
      <c r="C12" s="25">
        <f>SUM(C9:C11)</f>
        <v>308771</v>
      </c>
      <c r="D12" s="25">
        <v>46317</v>
      </c>
      <c r="E12" s="25">
        <f>C12-D12</f>
        <v>262454</v>
      </c>
      <c r="F12" s="26">
        <f t="shared" ref="F12:G12" si="2">SUM(F9:F11)</f>
        <v>4500</v>
      </c>
      <c r="G12" s="25">
        <f t="shared" si="2"/>
        <v>3705252</v>
      </c>
      <c r="H12" s="25">
        <f t="shared" si="0"/>
        <v>3149448</v>
      </c>
      <c r="I12" s="25"/>
    </row>
    <row r="13" spans="2:9" x14ac:dyDescent="0.2">
      <c r="B13" s="12" t="s">
        <v>11</v>
      </c>
      <c r="C13" s="13">
        <v>267021</v>
      </c>
      <c r="D13" s="13"/>
      <c r="E13" s="13"/>
      <c r="F13" s="14">
        <f>$C$5-C13</f>
        <v>11250</v>
      </c>
      <c r="G13" s="13">
        <f>C13*12</f>
        <v>3204252</v>
      </c>
      <c r="H13" s="15">
        <f t="shared" si="0"/>
        <v>0</v>
      </c>
      <c r="I13" s="25"/>
    </row>
    <row r="14" spans="2:9" x14ac:dyDescent="0.2">
      <c r="B14" s="16" t="s">
        <v>12</v>
      </c>
      <c r="C14" s="18">
        <v>0</v>
      </c>
      <c r="D14" s="18"/>
      <c r="E14" s="18"/>
      <c r="F14" s="19">
        <f>$C$6-C14</f>
        <v>0</v>
      </c>
      <c r="G14" s="18">
        <f>C14*12</f>
        <v>0</v>
      </c>
      <c r="H14" s="20">
        <f t="shared" si="0"/>
        <v>0</v>
      </c>
      <c r="I14" s="25"/>
    </row>
    <row r="15" spans="2:9" x14ac:dyDescent="0.2">
      <c r="B15" s="21" t="s">
        <v>13</v>
      </c>
      <c r="C15" s="22">
        <v>50000</v>
      </c>
      <c r="D15" s="23"/>
      <c r="E15" s="23"/>
      <c r="F15" s="22"/>
      <c r="G15" s="23">
        <f>C15*12</f>
        <v>600000</v>
      </c>
      <c r="H15" s="24">
        <f t="shared" si="0"/>
        <v>0</v>
      </c>
      <c r="I15" s="25"/>
    </row>
    <row r="16" spans="2:9" x14ac:dyDescent="0.2">
      <c r="B16" s="11" t="s">
        <v>14</v>
      </c>
      <c r="C16" s="25">
        <f>SUM(C13:C15)</f>
        <v>317021</v>
      </c>
      <c r="D16" s="25">
        <v>48911</v>
      </c>
      <c r="E16" s="25">
        <f>C16-D16</f>
        <v>268110</v>
      </c>
      <c r="F16" s="26">
        <f t="shared" ref="F16:G16" si="3">SUM(F13:F15)</f>
        <v>11250</v>
      </c>
      <c r="G16" s="25">
        <f t="shared" si="3"/>
        <v>3804252</v>
      </c>
      <c r="H16" s="25">
        <f t="shared" si="0"/>
        <v>3217320</v>
      </c>
      <c r="I16" s="25"/>
    </row>
    <row r="17" spans="2:9" x14ac:dyDescent="0.2">
      <c r="B17" s="12" t="s">
        <v>11</v>
      </c>
      <c r="C17" s="13">
        <v>255771</v>
      </c>
      <c r="D17" s="13"/>
      <c r="E17" s="13"/>
      <c r="F17" s="14">
        <f>$C$5-C17</f>
        <v>22500</v>
      </c>
      <c r="G17" s="13">
        <f>C17*12</f>
        <v>3069252</v>
      </c>
      <c r="H17" s="15">
        <f t="shared" si="0"/>
        <v>0</v>
      </c>
      <c r="I17" s="25"/>
    </row>
    <row r="18" spans="2:9" x14ac:dyDescent="0.2">
      <c r="B18" s="16" t="s">
        <v>12</v>
      </c>
      <c r="C18" s="18">
        <v>0</v>
      </c>
      <c r="D18" s="18"/>
      <c r="E18" s="18"/>
      <c r="F18" s="19">
        <f>$C$6-C18</f>
        <v>0</v>
      </c>
      <c r="G18" s="18">
        <f>C18*12</f>
        <v>0</v>
      </c>
      <c r="H18" s="20">
        <f t="shared" si="0"/>
        <v>0</v>
      </c>
      <c r="I18" s="25"/>
    </row>
    <row r="19" spans="2:9" x14ac:dyDescent="0.2">
      <c r="B19" s="21" t="s">
        <v>13</v>
      </c>
      <c r="C19" s="22">
        <v>75000</v>
      </c>
      <c r="D19" s="23"/>
      <c r="E19" s="23"/>
      <c r="F19" s="22"/>
      <c r="G19" s="23">
        <f>C19*12</f>
        <v>900000</v>
      </c>
      <c r="H19" s="24">
        <f t="shared" si="0"/>
        <v>0</v>
      </c>
      <c r="I19" s="25"/>
    </row>
    <row r="20" spans="2:9" x14ac:dyDescent="0.2">
      <c r="B20" s="11" t="s">
        <v>14</v>
      </c>
      <c r="C20" s="25">
        <f>SUM(C17:C19)</f>
        <v>330771</v>
      </c>
      <c r="D20" s="25">
        <v>53236</v>
      </c>
      <c r="E20" s="25">
        <f>C20-D20</f>
        <v>277535</v>
      </c>
      <c r="F20" s="26">
        <f t="shared" ref="F20:G20" si="4">SUM(F17:F19)</f>
        <v>22500</v>
      </c>
      <c r="G20" s="25">
        <f t="shared" si="4"/>
        <v>3969252</v>
      </c>
      <c r="H20" s="25">
        <f t="shared" si="0"/>
        <v>3330420</v>
      </c>
      <c r="I20" s="25"/>
    </row>
    <row r="21" spans="2:9" x14ac:dyDescent="0.2">
      <c r="B21" s="12" t="s">
        <v>11</v>
      </c>
      <c r="C21" s="13">
        <v>244521</v>
      </c>
      <c r="D21" s="13"/>
      <c r="E21" s="13"/>
      <c r="F21" s="14">
        <f>$C$5-C21</f>
        <v>33750</v>
      </c>
      <c r="G21" s="13">
        <f>C21*12</f>
        <v>2934252</v>
      </c>
      <c r="H21" s="15">
        <f t="shared" si="0"/>
        <v>0</v>
      </c>
      <c r="I21" s="25"/>
    </row>
    <row r="22" spans="2:9" x14ac:dyDescent="0.2">
      <c r="B22" s="16" t="s">
        <v>12</v>
      </c>
      <c r="C22" s="18">
        <v>0</v>
      </c>
      <c r="D22" s="18"/>
      <c r="E22" s="18"/>
      <c r="F22" s="19">
        <f>$C$6-C22</f>
        <v>0</v>
      </c>
      <c r="G22" s="18">
        <f>C22*12</f>
        <v>0</v>
      </c>
      <c r="H22" s="20">
        <f t="shared" si="0"/>
        <v>0</v>
      </c>
      <c r="I22" s="25"/>
    </row>
    <row r="23" spans="2:9" x14ac:dyDescent="0.2">
      <c r="B23" s="21" t="s">
        <v>13</v>
      </c>
      <c r="C23" s="22">
        <v>100000</v>
      </c>
      <c r="D23" s="23"/>
      <c r="E23" s="23"/>
      <c r="F23" s="22"/>
      <c r="G23" s="23">
        <f>C23*12</f>
        <v>1200000</v>
      </c>
      <c r="H23" s="24">
        <f t="shared" si="0"/>
        <v>0</v>
      </c>
      <c r="I23" s="25"/>
    </row>
    <row r="24" spans="2:9" x14ac:dyDescent="0.2">
      <c r="B24" s="11" t="s">
        <v>14</v>
      </c>
      <c r="C24" s="25">
        <f>SUM(C21:C23)</f>
        <v>344521</v>
      </c>
      <c r="D24" s="25">
        <v>57560</v>
      </c>
      <c r="E24" s="25">
        <f>C24-D24</f>
        <v>286961</v>
      </c>
      <c r="F24" s="26">
        <f t="shared" ref="F24:G24" si="5">SUM(F21:F23)</f>
        <v>33750</v>
      </c>
      <c r="G24" s="25">
        <f t="shared" si="5"/>
        <v>4134252</v>
      </c>
      <c r="H24" s="25">
        <f t="shared" si="0"/>
        <v>3443532</v>
      </c>
      <c r="I24" s="25"/>
    </row>
    <row r="25" spans="2:9" x14ac:dyDescent="0.2">
      <c r="B25" s="12" t="s">
        <v>11</v>
      </c>
      <c r="C25" s="13">
        <v>222021</v>
      </c>
      <c r="D25" s="13"/>
      <c r="E25" s="13"/>
      <c r="F25" s="14">
        <f>$C$5-C25</f>
        <v>56250</v>
      </c>
      <c r="G25" s="13">
        <f>C25*12</f>
        <v>2664252</v>
      </c>
      <c r="H25" s="15">
        <f t="shared" si="0"/>
        <v>0</v>
      </c>
    </row>
    <row r="26" spans="2:9" x14ac:dyDescent="0.2">
      <c r="B26" s="16" t="s">
        <v>12</v>
      </c>
      <c r="C26" s="18">
        <v>0</v>
      </c>
      <c r="D26" s="18"/>
      <c r="E26" s="18"/>
      <c r="F26" s="19">
        <f>$C$6-C26</f>
        <v>0</v>
      </c>
      <c r="G26" s="18">
        <f>C26*12</f>
        <v>0</v>
      </c>
      <c r="H26" s="20">
        <f t="shared" si="0"/>
        <v>0</v>
      </c>
    </row>
    <row r="27" spans="2:9" x14ac:dyDescent="0.2">
      <c r="B27" s="21" t="s">
        <v>13</v>
      </c>
      <c r="C27" s="22">
        <v>150000</v>
      </c>
      <c r="D27" s="23"/>
      <c r="E27" s="23"/>
      <c r="F27" s="22"/>
      <c r="G27" s="23">
        <f>C27*12</f>
        <v>1800000</v>
      </c>
      <c r="H27" s="24">
        <f t="shared" si="0"/>
        <v>0</v>
      </c>
      <c r="I27" s="25"/>
    </row>
    <row r="28" spans="2:9" x14ac:dyDescent="0.2">
      <c r="B28" s="11" t="s">
        <v>14</v>
      </c>
      <c r="C28" s="25">
        <f>SUM(C25:C27)</f>
        <v>372021</v>
      </c>
      <c r="D28" s="25">
        <v>67704</v>
      </c>
      <c r="E28" s="25">
        <f>C28-D28</f>
        <v>304317</v>
      </c>
      <c r="F28" s="26">
        <f t="shared" ref="F28:G28" si="6">SUM(F25:F27)</f>
        <v>56250</v>
      </c>
      <c r="G28" s="25">
        <f t="shared" si="6"/>
        <v>4464252</v>
      </c>
      <c r="H28" s="25">
        <f t="shared" si="0"/>
        <v>3651804</v>
      </c>
    </row>
    <row r="29" spans="2:9" x14ac:dyDescent="0.2">
      <c r="B29" s="12" t="s">
        <v>11</v>
      </c>
      <c r="C29" s="13">
        <v>199521</v>
      </c>
      <c r="D29" s="13"/>
      <c r="E29" s="13"/>
      <c r="F29" s="14">
        <f>$C$5-C29</f>
        <v>78750</v>
      </c>
      <c r="G29" s="13">
        <f>C29*12</f>
        <v>2394252</v>
      </c>
      <c r="H29" s="15">
        <f t="shared" si="0"/>
        <v>0</v>
      </c>
    </row>
    <row r="30" spans="2:9" x14ac:dyDescent="0.2">
      <c r="B30" s="16" t="s">
        <v>12</v>
      </c>
      <c r="C30" s="18">
        <v>0</v>
      </c>
      <c r="D30" s="18"/>
      <c r="E30" s="18"/>
      <c r="F30" s="19">
        <f>$C$6-C30</f>
        <v>0</v>
      </c>
      <c r="G30" s="18">
        <f>C30*12</f>
        <v>0</v>
      </c>
      <c r="H30" s="20">
        <f t="shared" si="0"/>
        <v>0</v>
      </c>
    </row>
    <row r="31" spans="2:9" x14ac:dyDescent="0.2">
      <c r="B31" s="21" t="s">
        <v>13</v>
      </c>
      <c r="C31" s="22">
        <v>200000</v>
      </c>
      <c r="D31" s="23"/>
      <c r="E31" s="23"/>
      <c r="F31" s="22"/>
      <c r="G31" s="23">
        <f>C31*12</f>
        <v>2400000</v>
      </c>
      <c r="H31" s="24">
        <f t="shared" si="0"/>
        <v>0</v>
      </c>
      <c r="I31" s="25"/>
    </row>
    <row r="32" spans="2:9" x14ac:dyDescent="0.2">
      <c r="B32" s="11" t="s">
        <v>14</v>
      </c>
      <c r="C32" s="25">
        <f>SUM(C29:C31)</f>
        <v>399521</v>
      </c>
      <c r="D32" s="25">
        <v>78140</v>
      </c>
      <c r="E32" s="25">
        <f>C32-D32</f>
        <v>321381</v>
      </c>
      <c r="F32" s="26">
        <f t="shared" ref="F32:G32" si="7">SUM(F29:F31)</f>
        <v>78750</v>
      </c>
      <c r="G32" s="25">
        <f t="shared" si="7"/>
        <v>4794252</v>
      </c>
      <c r="H32" s="25">
        <f t="shared" si="0"/>
        <v>3856572</v>
      </c>
    </row>
    <row r="33" spans="2:9" x14ac:dyDescent="0.2">
      <c r="B33" s="12" t="s">
        <v>11</v>
      </c>
      <c r="C33" s="13">
        <v>177021</v>
      </c>
      <c r="D33" s="13"/>
      <c r="E33" s="13"/>
      <c r="F33" s="14">
        <f>$C$5-C33</f>
        <v>101250</v>
      </c>
      <c r="G33" s="13">
        <f>C33*12</f>
        <v>2124252</v>
      </c>
      <c r="H33" s="15">
        <f t="shared" si="0"/>
        <v>0</v>
      </c>
    </row>
    <row r="34" spans="2:9" x14ac:dyDescent="0.2">
      <c r="B34" s="16" t="s">
        <v>12</v>
      </c>
      <c r="C34" s="18">
        <v>0</v>
      </c>
      <c r="D34" s="18"/>
      <c r="E34" s="18"/>
      <c r="F34" s="19">
        <f>$C$6-C34</f>
        <v>0</v>
      </c>
      <c r="G34" s="18">
        <f>C34*12</f>
        <v>0</v>
      </c>
      <c r="H34" s="20">
        <f t="shared" si="0"/>
        <v>0</v>
      </c>
    </row>
    <row r="35" spans="2:9" s="32" customFormat="1" x14ac:dyDescent="0.2">
      <c r="B35" s="27" t="s">
        <v>13</v>
      </c>
      <c r="C35" s="28">
        <v>250000</v>
      </c>
      <c r="D35" s="29"/>
      <c r="E35" s="29"/>
      <c r="F35" s="28"/>
      <c r="G35" s="29">
        <f>C35*12</f>
        <v>3000000</v>
      </c>
      <c r="H35" s="30">
        <f t="shared" si="0"/>
        <v>0</v>
      </c>
      <c r="I35" s="31"/>
    </row>
    <row r="36" spans="2:9" s="32" customFormat="1" x14ac:dyDescent="0.2">
      <c r="B36" s="33" t="s">
        <v>14</v>
      </c>
      <c r="C36" s="31">
        <f>SUM(C33:C35)</f>
        <v>427021</v>
      </c>
      <c r="D36" s="31">
        <v>88576</v>
      </c>
      <c r="E36" s="31">
        <f>C36-D36</f>
        <v>338445</v>
      </c>
      <c r="F36" s="34">
        <f t="shared" ref="F36:G36" si="8">SUM(F33:F35)</f>
        <v>101250</v>
      </c>
      <c r="G36" s="31">
        <f t="shared" si="8"/>
        <v>5124252</v>
      </c>
      <c r="H36" s="31">
        <f t="shared" si="0"/>
        <v>4061340</v>
      </c>
    </row>
    <row r="37" spans="2:9" x14ac:dyDescent="0.2">
      <c r="B37" s="12" t="s">
        <v>11</v>
      </c>
      <c r="C37" s="13">
        <v>154521</v>
      </c>
      <c r="D37" s="13"/>
      <c r="E37" s="13"/>
      <c r="F37" s="14">
        <f>$C$5-C37</f>
        <v>123750</v>
      </c>
      <c r="G37" s="13">
        <f>C37*12</f>
        <v>1854252</v>
      </c>
      <c r="H37" s="15">
        <f t="shared" si="0"/>
        <v>0</v>
      </c>
    </row>
    <row r="38" spans="2:9" x14ac:dyDescent="0.2">
      <c r="B38" s="16" t="s">
        <v>12</v>
      </c>
      <c r="C38" s="18">
        <v>0</v>
      </c>
      <c r="D38" s="18"/>
      <c r="E38" s="18"/>
      <c r="F38" s="19">
        <f>$C$6-C38</f>
        <v>0</v>
      </c>
      <c r="G38" s="18">
        <f>C38*12</f>
        <v>0</v>
      </c>
      <c r="H38" s="20">
        <f t="shared" si="0"/>
        <v>0</v>
      </c>
    </row>
    <row r="39" spans="2:9" x14ac:dyDescent="0.2">
      <c r="B39" s="21" t="s">
        <v>13</v>
      </c>
      <c r="C39" s="22">
        <v>300000</v>
      </c>
      <c r="D39" s="23"/>
      <c r="E39" s="23"/>
      <c r="F39" s="22"/>
      <c r="G39" s="23">
        <f>C39*12</f>
        <v>3600000</v>
      </c>
      <c r="H39" s="24">
        <f t="shared" si="0"/>
        <v>0</v>
      </c>
    </row>
    <row r="40" spans="2:9" x14ac:dyDescent="0.2">
      <c r="B40" s="11" t="s">
        <v>14</v>
      </c>
      <c r="C40" s="25">
        <f>SUM(C37:C39)</f>
        <v>454521</v>
      </c>
      <c r="D40" s="25">
        <v>99013</v>
      </c>
      <c r="E40" s="25">
        <f>C40-D40</f>
        <v>355508</v>
      </c>
      <c r="F40" s="26">
        <f t="shared" ref="F40:G40" si="9">SUM(F37:F39)</f>
        <v>123750</v>
      </c>
      <c r="G40" s="25">
        <f t="shared" si="9"/>
        <v>5454252</v>
      </c>
      <c r="H40" s="25">
        <f t="shared" si="0"/>
        <v>4266096</v>
      </c>
    </row>
    <row r="41" spans="2:9" x14ac:dyDescent="0.2">
      <c r="B41" s="12" t="s">
        <v>11</v>
      </c>
      <c r="C41" s="13">
        <v>132021</v>
      </c>
      <c r="D41" s="13"/>
      <c r="E41" s="13"/>
      <c r="F41" s="14">
        <f>$C$5-C41</f>
        <v>146250</v>
      </c>
      <c r="G41" s="13">
        <f>C41*12</f>
        <v>1584252</v>
      </c>
      <c r="H41" s="15">
        <f t="shared" si="0"/>
        <v>0</v>
      </c>
    </row>
    <row r="42" spans="2:9" x14ac:dyDescent="0.2">
      <c r="B42" s="16" t="s">
        <v>12</v>
      </c>
      <c r="C42" s="18">
        <v>0</v>
      </c>
      <c r="D42" s="18"/>
      <c r="E42" s="18"/>
      <c r="F42" s="19">
        <f>$C$6-C42</f>
        <v>0</v>
      </c>
      <c r="G42" s="18">
        <f>C42*12</f>
        <v>0</v>
      </c>
      <c r="H42" s="20">
        <f t="shared" si="0"/>
        <v>0</v>
      </c>
    </row>
    <row r="43" spans="2:9" x14ac:dyDescent="0.2">
      <c r="B43" s="21" t="s">
        <v>13</v>
      </c>
      <c r="C43" s="22">
        <v>350000</v>
      </c>
      <c r="D43" s="23"/>
      <c r="E43" s="23"/>
      <c r="F43" s="22"/>
      <c r="G43" s="23">
        <f>C43*12</f>
        <v>4200000</v>
      </c>
      <c r="H43" s="24">
        <f t="shared" si="0"/>
        <v>0</v>
      </c>
    </row>
    <row r="44" spans="2:9" x14ac:dyDescent="0.2">
      <c r="B44" s="11" t="s">
        <v>14</v>
      </c>
      <c r="C44" s="25">
        <f>SUM(C41:C43)</f>
        <v>482021</v>
      </c>
      <c r="D44" s="25">
        <v>110139</v>
      </c>
      <c r="E44" s="25">
        <f>C44-D44</f>
        <v>371882</v>
      </c>
      <c r="F44" s="26">
        <f t="shared" ref="F44:G44" si="10">SUM(F41:F43)</f>
        <v>146250</v>
      </c>
      <c r="G44" s="25">
        <f t="shared" si="10"/>
        <v>5784252</v>
      </c>
      <c r="H44" s="25">
        <f>E40*12</f>
        <v>4266096</v>
      </c>
    </row>
    <row r="45" spans="2:9" x14ac:dyDescent="0.2">
      <c r="B45" s="12" t="s">
        <v>11</v>
      </c>
      <c r="C45" s="13">
        <v>109521</v>
      </c>
      <c r="D45" s="13"/>
      <c r="E45" s="13"/>
      <c r="F45" s="14">
        <f>$C$5-C45</f>
        <v>168750</v>
      </c>
      <c r="G45" s="13">
        <f>C45*12</f>
        <v>1314252</v>
      </c>
      <c r="H45" s="15">
        <f t="shared" ref="H45:H68" si="11">E45*12</f>
        <v>0</v>
      </c>
    </row>
    <row r="46" spans="2:9" x14ac:dyDescent="0.2">
      <c r="B46" s="16" t="s">
        <v>12</v>
      </c>
      <c r="C46" s="18">
        <v>0</v>
      </c>
      <c r="D46" s="18"/>
      <c r="E46" s="18"/>
      <c r="F46" s="19">
        <f>$C$6-C46</f>
        <v>0</v>
      </c>
      <c r="G46" s="18">
        <f>C46*12</f>
        <v>0</v>
      </c>
      <c r="H46" s="20">
        <f t="shared" si="11"/>
        <v>0</v>
      </c>
    </row>
    <row r="47" spans="2:9" x14ac:dyDescent="0.2">
      <c r="B47" s="21" t="s">
        <v>13</v>
      </c>
      <c r="C47" s="22">
        <v>400000</v>
      </c>
      <c r="D47" s="23"/>
      <c r="E47" s="23"/>
      <c r="F47" s="22"/>
      <c r="G47" s="23">
        <f>C47*12</f>
        <v>4800000</v>
      </c>
      <c r="H47" s="24">
        <f t="shared" si="11"/>
        <v>0</v>
      </c>
    </row>
    <row r="48" spans="2:9" x14ac:dyDescent="0.2">
      <c r="B48" s="11" t="s">
        <v>14</v>
      </c>
      <c r="C48" s="25">
        <f>SUM(C45:C47)</f>
        <v>509521</v>
      </c>
      <c r="D48" s="25">
        <v>129114</v>
      </c>
      <c r="E48" s="25">
        <f>C48-D48</f>
        <v>380407</v>
      </c>
      <c r="F48" s="26">
        <f t="shared" ref="F48:G48" si="12">SUM(F45:F47)</f>
        <v>168750</v>
      </c>
      <c r="G48" s="25">
        <f t="shared" si="12"/>
        <v>6114252</v>
      </c>
      <c r="H48" s="25">
        <f t="shared" si="11"/>
        <v>4564884</v>
      </c>
    </row>
    <row r="49" spans="2:8" x14ac:dyDescent="0.2">
      <c r="B49" s="12" t="s">
        <v>11</v>
      </c>
      <c r="C49" s="13">
        <v>87021</v>
      </c>
      <c r="D49" s="13"/>
      <c r="E49" s="13"/>
      <c r="F49" s="14">
        <f>$C$5-C49</f>
        <v>191250</v>
      </c>
      <c r="G49" s="13">
        <f>C49*12</f>
        <v>1044252</v>
      </c>
      <c r="H49" s="15">
        <f t="shared" si="11"/>
        <v>0</v>
      </c>
    </row>
    <row r="50" spans="2:8" x14ac:dyDescent="0.2">
      <c r="B50" s="16" t="s">
        <v>12</v>
      </c>
      <c r="C50" s="18">
        <v>0</v>
      </c>
      <c r="D50" s="18"/>
      <c r="E50" s="18"/>
      <c r="F50" s="19">
        <f>$C$6-C50</f>
        <v>0</v>
      </c>
      <c r="G50" s="18">
        <f>C50*12</f>
        <v>0</v>
      </c>
      <c r="H50" s="20">
        <f t="shared" si="11"/>
        <v>0</v>
      </c>
    </row>
    <row r="51" spans="2:8" x14ac:dyDescent="0.2">
      <c r="B51" s="21" t="s">
        <v>13</v>
      </c>
      <c r="C51" s="22">
        <v>450000</v>
      </c>
      <c r="D51" s="23"/>
      <c r="E51" s="23"/>
      <c r="F51" s="22"/>
      <c r="G51" s="23">
        <f>C51*12</f>
        <v>5400000</v>
      </c>
      <c r="H51" s="24">
        <f t="shared" si="11"/>
        <v>0</v>
      </c>
    </row>
    <row r="52" spans="2:8" x14ac:dyDescent="0.2">
      <c r="B52" s="11" t="s">
        <v>14</v>
      </c>
      <c r="C52" s="25">
        <f>SUM(C49:C51)</f>
        <v>537021</v>
      </c>
      <c r="D52" s="25">
        <v>148089</v>
      </c>
      <c r="E52" s="25">
        <f>C52-D52</f>
        <v>388932</v>
      </c>
      <c r="F52" s="26">
        <f t="shared" ref="F52:G52" si="13">SUM(F49:F51)</f>
        <v>191250</v>
      </c>
      <c r="G52" s="25">
        <f t="shared" si="13"/>
        <v>6444252</v>
      </c>
      <c r="H52" s="25">
        <f t="shared" si="11"/>
        <v>4667184</v>
      </c>
    </row>
    <row r="53" spans="2:8" x14ac:dyDescent="0.2">
      <c r="B53" s="12" t="s">
        <v>11</v>
      </c>
      <c r="C53" s="13">
        <v>64521</v>
      </c>
      <c r="D53" s="13"/>
      <c r="E53" s="13"/>
      <c r="F53" s="14">
        <f>$C$5-C53</f>
        <v>213750</v>
      </c>
      <c r="G53" s="13">
        <f>C53*12</f>
        <v>774252</v>
      </c>
      <c r="H53" s="15">
        <f t="shared" si="11"/>
        <v>0</v>
      </c>
    </row>
    <row r="54" spans="2:8" x14ac:dyDescent="0.2">
      <c r="B54" s="16" t="s">
        <v>12</v>
      </c>
      <c r="C54" s="18">
        <v>0</v>
      </c>
      <c r="D54" s="18"/>
      <c r="E54" s="18"/>
      <c r="F54" s="19">
        <f>$C$6-C54</f>
        <v>0</v>
      </c>
      <c r="G54" s="18">
        <f>C54*12</f>
        <v>0</v>
      </c>
      <c r="H54" s="20">
        <f t="shared" si="11"/>
        <v>0</v>
      </c>
    </row>
    <row r="55" spans="2:8" x14ac:dyDescent="0.2">
      <c r="B55" s="21" t="s">
        <v>13</v>
      </c>
      <c r="C55" s="22">
        <v>500000</v>
      </c>
      <c r="D55" s="23"/>
      <c r="E55" s="23"/>
      <c r="F55" s="22"/>
      <c r="G55" s="23">
        <f>C55*12</f>
        <v>6000000</v>
      </c>
      <c r="H55" s="24">
        <f t="shared" si="11"/>
        <v>0</v>
      </c>
    </row>
    <row r="56" spans="2:8" x14ac:dyDescent="0.2">
      <c r="B56" s="11" t="s">
        <v>14</v>
      </c>
      <c r="C56" s="25">
        <f>SUM(C53:C55)</f>
        <v>564521</v>
      </c>
      <c r="D56" s="25">
        <v>167064</v>
      </c>
      <c r="E56" s="25">
        <f>C56-D56</f>
        <v>397457</v>
      </c>
      <c r="F56" s="26">
        <f t="shared" ref="F56:G56" si="14">SUM(F53:F55)</f>
        <v>213750</v>
      </c>
      <c r="G56" s="25">
        <f t="shared" si="14"/>
        <v>6774252</v>
      </c>
      <c r="H56" s="25">
        <f t="shared" si="11"/>
        <v>4769484</v>
      </c>
    </row>
    <row r="57" spans="2:8" x14ac:dyDescent="0.2">
      <c r="B57" s="12" t="s">
        <v>11</v>
      </c>
      <c r="C57" s="13">
        <v>42021</v>
      </c>
      <c r="D57" s="13"/>
      <c r="E57" s="13"/>
      <c r="F57" s="14">
        <f>$C$5-C57</f>
        <v>236250</v>
      </c>
      <c r="G57" s="13">
        <f>C57*12</f>
        <v>504252</v>
      </c>
      <c r="H57" s="15">
        <f t="shared" si="11"/>
        <v>0</v>
      </c>
    </row>
    <row r="58" spans="2:8" x14ac:dyDescent="0.2">
      <c r="B58" s="16" t="s">
        <v>12</v>
      </c>
      <c r="C58" s="18">
        <v>0</v>
      </c>
      <c r="D58" s="18"/>
      <c r="E58" s="18"/>
      <c r="F58" s="19">
        <f>$C$6-C58</f>
        <v>0</v>
      </c>
      <c r="G58" s="18">
        <f>C58*12</f>
        <v>0</v>
      </c>
      <c r="H58" s="20">
        <f t="shared" si="11"/>
        <v>0</v>
      </c>
    </row>
    <row r="59" spans="2:8" x14ac:dyDescent="0.2">
      <c r="B59" s="21" t="s">
        <v>13</v>
      </c>
      <c r="C59" s="22">
        <v>550000</v>
      </c>
      <c r="D59" s="23"/>
      <c r="E59" s="23"/>
      <c r="F59" s="22"/>
      <c r="G59" s="23">
        <f>C59*12</f>
        <v>6600000</v>
      </c>
      <c r="H59" s="24">
        <f t="shared" si="11"/>
        <v>0</v>
      </c>
    </row>
    <row r="60" spans="2:8" x14ac:dyDescent="0.2">
      <c r="B60" s="11" t="s">
        <v>14</v>
      </c>
      <c r="C60" s="25">
        <f>SUM(C57:C59)</f>
        <v>592021</v>
      </c>
      <c r="D60" s="25">
        <v>186039</v>
      </c>
      <c r="E60" s="25">
        <f>C60-D60</f>
        <v>405982</v>
      </c>
      <c r="F60" s="26">
        <f t="shared" ref="F60:G60" si="15">SUM(F57:F59)</f>
        <v>236250</v>
      </c>
      <c r="G60" s="25">
        <f t="shared" si="15"/>
        <v>7104252</v>
      </c>
      <c r="H60" s="25">
        <f t="shared" si="11"/>
        <v>4871784</v>
      </c>
    </row>
    <row r="61" spans="2:8" x14ac:dyDescent="0.2">
      <c r="B61" s="12" t="s">
        <v>11</v>
      </c>
      <c r="C61" s="13">
        <v>19521</v>
      </c>
      <c r="D61" s="13"/>
      <c r="E61" s="13"/>
      <c r="F61" s="14">
        <f>$C$5-C61</f>
        <v>258750</v>
      </c>
      <c r="G61" s="13">
        <f>C61*12</f>
        <v>234252</v>
      </c>
      <c r="H61" s="15">
        <f t="shared" si="11"/>
        <v>0</v>
      </c>
    </row>
    <row r="62" spans="2:8" x14ac:dyDescent="0.2">
      <c r="B62" s="16" t="s">
        <v>12</v>
      </c>
      <c r="C62" s="18">
        <v>0</v>
      </c>
      <c r="D62" s="18"/>
      <c r="E62" s="18"/>
      <c r="F62" s="19">
        <f>$C$6-C62</f>
        <v>0</v>
      </c>
      <c r="G62" s="18">
        <f>C62*12</f>
        <v>0</v>
      </c>
      <c r="H62" s="20">
        <f t="shared" si="11"/>
        <v>0</v>
      </c>
    </row>
    <row r="63" spans="2:8" x14ac:dyDescent="0.2">
      <c r="B63" s="21" t="s">
        <v>13</v>
      </c>
      <c r="C63" s="22">
        <v>600000</v>
      </c>
      <c r="D63" s="23"/>
      <c r="E63" s="23"/>
      <c r="F63" s="22"/>
      <c r="G63" s="23">
        <f>C63*12</f>
        <v>7200000</v>
      </c>
      <c r="H63" s="24">
        <f t="shared" si="11"/>
        <v>0</v>
      </c>
    </row>
    <row r="64" spans="2:8" x14ac:dyDescent="0.2">
      <c r="B64" s="11" t="s">
        <v>14</v>
      </c>
      <c r="C64" s="25">
        <f>SUM(C61:C63)</f>
        <v>619521</v>
      </c>
      <c r="D64" s="25">
        <v>205014</v>
      </c>
      <c r="E64" s="25">
        <f>C64-D64</f>
        <v>414507</v>
      </c>
      <c r="F64" s="26">
        <f t="shared" ref="F64:G64" si="16">SUM(F61:F63)</f>
        <v>258750</v>
      </c>
      <c r="G64" s="25">
        <f t="shared" si="16"/>
        <v>7434252</v>
      </c>
      <c r="H64" s="25">
        <f t="shared" si="11"/>
        <v>4974084</v>
      </c>
    </row>
    <row r="65" spans="2:8" x14ac:dyDescent="0.2">
      <c r="B65" s="12" t="s">
        <v>11</v>
      </c>
      <c r="C65" s="13">
        <v>0</v>
      </c>
      <c r="D65" s="13"/>
      <c r="E65" s="13"/>
      <c r="F65" s="14">
        <f>$C$5-C65</f>
        <v>278271</v>
      </c>
      <c r="G65" s="13">
        <f>C65*12</f>
        <v>0</v>
      </c>
      <c r="H65" s="15">
        <f t="shared" si="11"/>
        <v>0</v>
      </c>
    </row>
    <row r="66" spans="2:8" x14ac:dyDescent="0.2">
      <c r="B66" s="16" t="s">
        <v>12</v>
      </c>
      <c r="C66" s="18">
        <v>0</v>
      </c>
      <c r="D66" s="18"/>
      <c r="E66" s="18"/>
      <c r="F66" s="19">
        <f>$C$6-C66</f>
        <v>0</v>
      </c>
      <c r="G66" s="18">
        <f>C66*12</f>
        <v>0</v>
      </c>
      <c r="H66" s="20">
        <f t="shared" si="11"/>
        <v>0</v>
      </c>
    </row>
    <row r="67" spans="2:8" x14ac:dyDescent="0.2">
      <c r="B67" s="21" t="s">
        <v>13</v>
      </c>
      <c r="C67" s="22">
        <v>650000</v>
      </c>
      <c r="D67" s="23"/>
      <c r="E67" s="23"/>
      <c r="F67" s="22"/>
      <c r="G67" s="23">
        <f>C67*12</f>
        <v>7800000</v>
      </c>
      <c r="H67" s="24">
        <f t="shared" si="11"/>
        <v>0</v>
      </c>
    </row>
    <row r="68" spans="2:8" x14ac:dyDescent="0.2">
      <c r="B68" s="11" t="s">
        <v>14</v>
      </c>
      <c r="C68" s="25">
        <f>SUM(C65:C67)</f>
        <v>650000</v>
      </c>
      <c r="D68" s="25">
        <v>223989</v>
      </c>
      <c r="E68" s="25">
        <f>C68-D68</f>
        <v>426011</v>
      </c>
      <c r="F68" s="26">
        <f t="shared" ref="F68:G68" si="17">SUM(F65:F67)</f>
        <v>278271</v>
      </c>
      <c r="G68" s="25">
        <f t="shared" si="17"/>
        <v>7800000</v>
      </c>
      <c r="H68" s="25">
        <f t="shared" si="11"/>
        <v>5112132</v>
      </c>
    </row>
  </sheetData>
  <pageMargins left="0.70866141732283472" right="0.70866141732283472" top="0.35433070866141736" bottom="0.55118110236220474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8"/>
  <sheetViews>
    <sheetView tabSelected="1" topLeftCell="A7" zoomScale="148" zoomScaleNormal="148" workbookViewId="0">
      <selection activeCell="A25" sqref="A25"/>
    </sheetView>
  </sheetViews>
  <sheetFormatPr baseColWidth="10" defaultColWidth="8.83203125" defaultRowHeight="15" x14ac:dyDescent="0.2"/>
  <cols>
    <col min="1" max="1" width="4" customWidth="1"/>
    <col min="2" max="2" width="30.1640625" customWidth="1"/>
    <col min="3" max="3" width="12.5" customWidth="1"/>
    <col min="4" max="4" width="18.5" customWidth="1"/>
    <col min="5" max="5" width="19.5" customWidth="1"/>
    <col min="6" max="6" width="11.83203125" customWidth="1"/>
    <col min="7" max="7" width="14.1640625" customWidth="1"/>
    <col min="8" max="8" width="18.5" customWidth="1"/>
    <col min="9" max="9" width="13.83203125" bestFit="1" customWidth="1"/>
  </cols>
  <sheetData>
    <row r="1" spans="2:9" x14ac:dyDescent="0.2">
      <c r="B1" t="s">
        <v>0</v>
      </c>
      <c r="C1" s="1" t="s">
        <v>1</v>
      </c>
    </row>
    <row r="2" spans="2:9" x14ac:dyDescent="0.2">
      <c r="B2" s="2" t="s">
        <v>2</v>
      </c>
      <c r="C2" s="3">
        <v>0.3145</v>
      </c>
      <c r="D2" s="1" t="s">
        <v>3</v>
      </c>
      <c r="E2" s="4" t="s">
        <v>16</v>
      </c>
      <c r="F2" s="4"/>
      <c r="G2" s="4"/>
      <c r="H2" s="4"/>
    </row>
    <row r="3" spans="2:9" x14ac:dyDescent="0.2">
      <c r="B3" t="s">
        <v>4</v>
      </c>
      <c r="C3" s="5">
        <v>0.3795</v>
      </c>
      <c r="D3" s="6">
        <v>53016</v>
      </c>
    </row>
    <row r="4" spans="2:9" x14ac:dyDescent="0.2">
      <c r="B4" s="7"/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10" t="s">
        <v>10</v>
      </c>
      <c r="I4" s="11"/>
    </row>
    <row r="5" spans="2:9" x14ac:dyDescent="0.2">
      <c r="B5" s="12" t="s">
        <v>11</v>
      </c>
      <c r="C5" s="13">
        <v>278271</v>
      </c>
      <c r="D5" s="13">
        <v>0</v>
      </c>
      <c r="E5" s="13" t="s">
        <v>15</v>
      </c>
      <c r="F5" s="13"/>
      <c r="G5" s="13">
        <f>C5*12</f>
        <v>3339252</v>
      </c>
      <c r="H5" s="15">
        <v>0</v>
      </c>
    </row>
    <row r="6" spans="2:9" x14ac:dyDescent="0.2">
      <c r="B6" s="16" t="s">
        <v>12</v>
      </c>
      <c r="C6" s="18">
        <v>70317</v>
      </c>
      <c r="D6" s="18">
        <v>0</v>
      </c>
      <c r="E6" s="18"/>
      <c r="F6" s="18"/>
      <c r="G6" s="18">
        <f>C6*12</f>
        <v>843804</v>
      </c>
      <c r="H6" s="20">
        <f>E6*12</f>
        <v>0</v>
      </c>
    </row>
    <row r="7" spans="2:9" x14ac:dyDescent="0.2">
      <c r="B7" s="21" t="s">
        <v>13</v>
      </c>
      <c r="C7" s="22">
        <v>25000</v>
      </c>
      <c r="D7" s="23">
        <v>0</v>
      </c>
      <c r="E7" s="23"/>
      <c r="F7" s="23"/>
      <c r="G7" s="23">
        <f>C7*12</f>
        <v>300000</v>
      </c>
      <c r="H7" s="24">
        <f>E7*12</f>
        <v>0</v>
      </c>
      <c r="I7" s="25"/>
    </row>
    <row r="8" spans="2:9" x14ac:dyDescent="0.2">
      <c r="B8" s="11" t="s">
        <v>14</v>
      </c>
      <c r="C8" s="25">
        <f>SUM(C5:C7)</f>
        <v>373588</v>
      </c>
      <c r="D8" s="25">
        <v>68299</v>
      </c>
      <c r="E8" s="25">
        <f>C8-D8</f>
        <v>305289</v>
      </c>
      <c r="F8" s="25"/>
      <c r="G8" s="25">
        <f>SUM(G5:G7)</f>
        <v>4483056</v>
      </c>
      <c r="H8" s="25">
        <f>E8*12</f>
        <v>3663468</v>
      </c>
      <c r="I8" s="25"/>
    </row>
    <row r="9" spans="2:9" x14ac:dyDescent="0.2">
      <c r="B9" s="12" t="s">
        <v>11</v>
      </c>
      <c r="C9" s="13">
        <v>273771</v>
      </c>
      <c r="D9" s="13"/>
      <c r="E9" s="13"/>
      <c r="F9" s="14">
        <f>$C$5-C9</f>
        <v>4500</v>
      </c>
      <c r="G9" s="13">
        <f>C9*12</f>
        <v>3285252</v>
      </c>
      <c r="H9" s="15">
        <f>E9*12</f>
        <v>0</v>
      </c>
    </row>
    <row r="10" spans="2:9" x14ac:dyDescent="0.2">
      <c r="B10" s="16" t="s">
        <v>12</v>
      </c>
      <c r="C10" s="18">
        <v>69127</v>
      </c>
      <c r="D10" s="18"/>
      <c r="E10" s="18"/>
      <c r="F10" s="19">
        <f>$C$6-C10</f>
        <v>1190</v>
      </c>
      <c r="G10" s="18">
        <f>C10*12</f>
        <v>829524</v>
      </c>
      <c r="H10" s="20">
        <f>E10*12</f>
        <v>0</v>
      </c>
    </row>
    <row r="11" spans="2:9" x14ac:dyDescent="0.2">
      <c r="B11" s="21" t="s">
        <v>13</v>
      </c>
      <c r="C11" s="22">
        <v>35000</v>
      </c>
      <c r="D11" s="23"/>
      <c r="E11" s="23"/>
      <c r="F11" s="22"/>
      <c r="G11" s="23">
        <f>C11*12</f>
        <v>420000</v>
      </c>
      <c r="H11" s="24"/>
      <c r="I11" s="25"/>
    </row>
    <row r="12" spans="2:9" x14ac:dyDescent="0.2">
      <c r="B12" s="11" t="s">
        <v>14</v>
      </c>
      <c r="C12" s="25">
        <f>SUM(C9:C11)</f>
        <v>377898</v>
      </c>
      <c r="D12" s="25">
        <v>69935</v>
      </c>
      <c r="E12" s="25">
        <f>C12-D12</f>
        <v>307963</v>
      </c>
      <c r="F12" s="26">
        <f>SUM(F9:F11)</f>
        <v>5690</v>
      </c>
      <c r="G12" s="25">
        <f>SUM(G9:G11)</f>
        <v>4534776</v>
      </c>
      <c r="H12" s="25">
        <f t="shared" ref="H12:H43" si="0">E12*12</f>
        <v>3695556</v>
      </c>
    </row>
    <row r="13" spans="2:9" x14ac:dyDescent="0.2">
      <c r="B13" s="12" t="s">
        <v>11</v>
      </c>
      <c r="C13" s="13">
        <v>267021</v>
      </c>
      <c r="D13" s="13"/>
      <c r="E13" s="13"/>
      <c r="F13" s="14">
        <f>$C$5-C13</f>
        <v>11250</v>
      </c>
      <c r="G13" s="13">
        <f>C13*12</f>
        <v>3204252</v>
      </c>
      <c r="H13" s="15">
        <f t="shared" si="0"/>
        <v>0</v>
      </c>
    </row>
    <row r="14" spans="2:9" x14ac:dyDescent="0.2">
      <c r="B14" s="16" t="s">
        <v>12</v>
      </c>
      <c r="C14" s="18">
        <v>67342</v>
      </c>
      <c r="D14" s="18"/>
      <c r="E14" s="18"/>
      <c r="F14" s="19">
        <f>$C$6-C14</f>
        <v>2975</v>
      </c>
      <c r="G14" s="18">
        <f>C14*12</f>
        <v>808104</v>
      </c>
      <c r="H14" s="20">
        <f t="shared" si="0"/>
        <v>0</v>
      </c>
    </row>
    <row r="15" spans="2:9" x14ac:dyDescent="0.2">
      <c r="B15" s="21" t="s">
        <v>13</v>
      </c>
      <c r="C15" s="22">
        <v>50000</v>
      </c>
      <c r="D15" s="23"/>
      <c r="E15" s="23"/>
      <c r="F15" s="22"/>
      <c r="G15" s="23">
        <f>C15*12</f>
        <v>600000</v>
      </c>
      <c r="H15" s="24">
        <f t="shared" si="0"/>
        <v>0</v>
      </c>
      <c r="I15" s="25"/>
    </row>
    <row r="16" spans="2:9" x14ac:dyDescent="0.2">
      <c r="B16" s="11" t="s">
        <v>14</v>
      </c>
      <c r="C16" s="25">
        <f>SUM(C13:C15)</f>
        <v>384363</v>
      </c>
      <c r="D16" s="25">
        <v>72388</v>
      </c>
      <c r="E16" s="25">
        <f>C16-D16</f>
        <v>311975</v>
      </c>
      <c r="F16" s="26">
        <f>SUM(F13:F15)</f>
        <v>14225</v>
      </c>
      <c r="G16" s="25">
        <f>SUM(G13:G15)</f>
        <v>4612356</v>
      </c>
      <c r="H16" s="25">
        <f t="shared" si="0"/>
        <v>3743700</v>
      </c>
    </row>
    <row r="17" spans="2:9" x14ac:dyDescent="0.2">
      <c r="B17" s="12" t="s">
        <v>11</v>
      </c>
      <c r="C17" s="13">
        <v>255771</v>
      </c>
      <c r="D17" s="13"/>
      <c r="E17" s="13"/>
      <c r="F17" s="14">
        <f>$C$5-C17</f>
        <v>22500</v>
      </c>
      <c r="G17" s="13">
        <f>C17*12</f>
        <v>3069252</v>
      </c>
      <c r="H17" s="15">
        <f t="shared" si="0"/>
        <v>0</v>
      </c>
    </row>
    <row r="18" spans="2:9" x14ac:dyDescent="0.2">
      <c r="B18" s="16" t="s">
        <v>12</v>
      </c>
      <c r="C18" s="18">
        <v>64367</v>
      </c>
      <c r="D18" s="18"/>
      <c r="E18" s="18"/>
      <c r="F18" s="19">
        <f>$C$6-C18</f>
        <v>5950</v>
      </c>
      <c r="G18" s="18">
        <f>C18*12</f>
        <v>772404</v>
      </c>
      <c r="H18" s="20">
        <f t="shared" si="0"/>
        <v>0</v>
      </c>
    </row>
    <row r="19" spans="2:9" x14ac:dyDescent="0.2">
      <c r="B19" s="21" t="s">
        <v>13</v>
      </c>
      <c r="C19" s="22">
        <v>75000</v>
      </c>
      <c r="D19" s="23"/>
      <c r="E19" s="23"/>
      <c r="F19" s="22"/>
      <c r="G19" s="23">
        <f>C19*12</f>
        <v>900000</v>
      </c>
      <c r="H19" s="24">
        <f t="shared" si="0"/>
        <v>0</v>
      </c>
      <c r="I19" s="25"/>
    </row>
    <row r="20" spans="2:9" x14ac:dyDescent="0.2">
      <c r="B20" s="11" t="s">
        <v>14</v>
      </c>
      <c r="C20" s="25">
        <f>SUM(C17:C19)</f>
        <v>395138</v>
      </c>
      <c r="D20" s="25">
        <v>76477</v>
      </c>
      <c r="E20" s="25">
        <f>C20-D20</f>
        <v>318661</v>
      </c>
      <c r="F20" s="26">
        <f>SUM(F17:F19)</f>
        <v>28450</v>
      </c>
      <c r="G20" s="25">
        <f>SUM(G17:G19)</f>
        <v>4741656</v>
      </c>
      <c r="H20" s="25">
        <f t="shared" si="0"/>
        <v>3823932</v>
      </c>
    </row>
    <row r="21" spans="2:9" x14ac:dyDescent="0.2">
      <c r="B21" s="12" t="s">
        <v>11</v>
      </c>
      <c r="C21" s="13">
        <v>244521</v>
      </c>
      <c r="D21" s="13"/>
      <c r="E21" s="13"/>
      <c r="F21" s="14">
        <f>$C$5-C21</f>
        <v>33750</v>
      </c>
      <c r="G21" s="13">
        <f>C21*12</f>
        <v>2934252</v>
      </c>
      <c r="H21" s="15">
        <f t="shared" si="0"/>
        <v>0</v>
      </c>
    </row>
    <row r="22" spans="2:9" x14ac:dyDescent="0.2">
      <c r="B22" s="16" t="s">
        <v>12</v>
      </c>
      <c r="C22" s="18">
        <v>61392</v>
      </c>
      <c r="D22" s="18"/>
      <c r="E22" s="18"/>
      <c r="F22" s="19">
        <f>$C$6-C22</f>
        <v>8925</v>
      </c>
      <c r="G22" s="18">
        <f>C22*12</f>
        <v>736704</v>
      </c>
      <c r="H22" s="20">
        <f t="shared" si="0"/>
        <v>0</v>
      </c>
    </row>
    <row r="23" spans="2:9" x14ac:dyDescent="0.2">
      <c r="B23" s="21" t="s">
        <v>13</v>
      </c>
      <c r="C23" s="22">
        <v>100000</v>
      </c>
      <c r="D23" s="23"/>
      <c r="E23" s="23"/>
      <c r="F23" s="22"/>
      <c r="G23" s="23">
        <f>C23*12</f>
        <v>1200000</v>
      </c>
      <c r="H23" s="24">
        <f t="shared" si="0"/>
        <v>0</v>
      </c>
      <c r="I23" s="25"/>
    </row>
    <row r="24" spans="2:9" x14ac:dyDescent="0.2">
      <c r="B24" s="11" t="s">
        <v>14</v>
      </c>
      <c r="C24" s="25">
        <f>SUM(C21:C23)</f>
        <v>405913</v>
      </c>
      <c r="D24" s="25">
        <v>80566</v>
      </c>
      <c r="E24" s="25">
        <f>C24-D24</f>
        <v>325347</v>
      </c>
      <c r="F24" s="26">
        <f>SUM(F21:F23)</f>
        <v>42675</v>
      </c>
      <c r="G24" s="25">
        <f>SUM(G21:G23)</f>
        <v>4870956</v>
      </c>
      <c r="H24" s="25">
        <f t="shared" si="0"/>
        <v>3904164</v>
      </c>
    </row>
    <row r="25" spans="2:9" x14ac:dyDescent="0.2">
      <c r="B25" s="12" t="s">
        <v>11</v>
      </c>
      <c r="C25" s="13">
        <v>222021</v>
      </c>
      <c r="D25" s="13"/>
      <c r="E25" s="13"/>
      <c r="F25" s="14">
        <f>$C$5-C25</f>
        <v>56250</v>
      </c>
      <c r="G25" s="13">
        <f>C25*12</f>
        <v>2664252</v>
      </c>
      <c r="H25" s="15">
        <f t="shared" si="0"/>
        <v>0</v>
      </c>
    </row>
    <row r="26" spans="2:9" x14ac:dyDescent="0.2">
      <c r="B26" s="16" t="s">
        <v>12</v>
      </c>
      <c r="C26" s="18">
        <v>55442</v>
      </c>
      <c r="D26" s="18"/>
      <c r="E26" s="18"/>
      <c r="F26" s="19">
        <f>$C$6-C26</f>
        <v>14875</v>
      </c>
      <c r="G26" s="18">
        <f>C26*12</f>
        <v>665304</v>
      </c>
      <c r="H26" s="20">
        <f t="shared" si="0"/>
        <v>0</v>
      </c>
    </row>
    <row r="27" spans="2:9" x14ac:dyDescent="0.2">
      <c r="B27" s="21" t="s">
        <v>13</v>
      </c>
      <c r="C27" s="22">
        <v>150000</v>
      </c>
      <c r="D27" s="23"/>
      <c r="E27" s="23"/>
      <c r="F27" s="22"/>
      <c r="G27" s="23">
        <f>C27*12</f>
        <v>1800000</v>
      </c>
      <c r="H27" s="24">
        <f t="shared" si="0"/>
        <v>0</v>
      </c>
      <c r="I27" s="25"/>
    </row>
    <row r="28" spans="2:9" x14ac:dyDescent="0.2">
      <c r="B28" s="11" t="s">
        <v>14</v>
      </c>
      <c r="C28" s="25">
        <f>SUM(C25:C27)</f>
        <v>427463</v>
      </c>
      <c r="D28" s="25">
        <v>88744</v>
      </c>
      <c r="E28" s="25">
        <f>C28-D28</f>
        <v>338719</v>
      </c>
      <c r="F28" s="26">
        <f>SUM(F25:F27)</f>
        <v>71125</v>
      </c>
      <c r="G28" s="25">
        <f>SUM(G25:G27)</f>
        <v>5129556</v>
      </c>
      <c r="H28" s="25">
        <f t="shared" si="0"/>
        <v>4064628</v>
      </c>
    </row>
    <row r="29" spans="2:9" x14ac:dyDescent="0.2">
      <c r="B29" s="12" t="s">
        <v>11</v>
      </c>
      <c r="C29" s="13">
        <v>199521</v>
      </c>
      <c r="D29" s="13"/>
      <c r="E29" s="13"/>
      <c r="F29" s="14">
        <f>$C$5-C29</f>
        <v>78750</v>
      </c>
      <c r="G29" s="13">
        <f>C29*12</f>
        <v>2394252</v>
      </c>
      <c r="H29" s="15">
        <f t="shared" si="0"/>
        <v>0</v>
      </c>
    </row>
    <row r="30" spans="2:9" x14ac:dyDescent="0.2">
      <c r="B30" s="16" t="s">
        <v>12</v>
      </c>
      <c r="C30" s="18">
        <v>49492</v>
      </c>
      <c r="D30" s="18"/>
      <c r="E30" s="18"/>
      <c r="F30" s="19">
        <f>$C$6-C30</f>
        <v>20825</v>
      </c>
      <c r="G30" s="18">
        <f>C30*12</f>
        <v>593904</v>
      </c>
      <c r="H30" s="20">
        <f t="shared" si="0"/>
        <v>0</v>
      </c>
    </row>
    <row r="31" spans="2:9" x14ac:dyDescent="0.2">
      <c r="B31" s="21" t="s">
        <v>13</v>
      </c>
      <c r="C31" s="22">
        <v>200000</v>
      </c>
      <c r="D31" s="23"/>
      <c r="E31" s="23"/>
      <c r="F31" s="22"/>
      <c r="G31" s="23">
        <f>C31*12</f>
        <v>2400000</v>
      </c>
      <c r="H31" s="24">
        <f t="shared" si="0"/>
        <v>0</v>
      </c>
      <c r="I31" s="25"/>
    </row>
    <row r="32" spans="2:9" x14ac:dyDescent="0.2">
      <c r="B32" s="11" t="s">
        <v>14</v>
      </c>
      <c r="C32" s="25">
        <f>SUM(C29:C31)</f>
        <v>449013</v>
      </c>
      <c r="D32" s="25">
        <v>96922</v>
      </c>
      <c r="E32" s="25">
        <f>C32-D32</f>
        <v>352091</v>
      </c>
      <c r="F32" s="26">
        <f>SUM(F29:F31)</f>
        <v>99575</v>
      </c>
      <c r="G32" s="25">
        <f>SUM(G29:G31)</f>
        <v>5388156</v>
      </c>
      <c r="H32" s="25">
        <f t="shared" si="0"/>
        <v>4225092</v>
      </c>
    </row>
    <row r="33" spans="2:9" x14ac:dyDescent="0.2">
      <c r="B33" s="12" t="s">
        <v>11</v>
      </c>
      <c r="C33" s="13">
        <v>177021</v>
      </c>
      <c r="D33" s="13"/>
      <c r="E33" s="13"/>
      <c r="F33" s="14">
        <f>$C$5-C33</f>
        <v>101250</v>
      </c>
      <c r="G33" s="13">
        <f>C33*12</f>
        <v>2124252</v>
      </c>
      <c r="H33" s="15">
        <f t="shared" si="0"/>
        <v>0</v>
      </c>
    </row>
    <row r="34" spans="2:9" x14ac:dyDescent="0.2">
      <c r="B34" s="16" t="s">
        <v>12</v>
      </c>
      <c r="C34" s="18">
        <v>43542</v>
      </c>
      <c r="D34" s="18"/>
      <c r="E34" s="18"/>
      <c r="F34" s="19">
        <f>$C$6-C34</f>
        <v>26775</v>
      </c>
      <c r="G34" s="18">
        <f>C34*12</f>
        <v>522504</v>
      </c>
      <c r="H34" s="20">
        <f t="shared" si="0"/>
        <v>0</v>
      </c>
    </row>
    <row r="35" spans="2:9" x14ac:dyDescent="0.2">
      <c r="B35" s="21" t="s">
        <v>13</v>
      </c>
      <c r="C35" s="22">
        <v>250000</v>
      </c>
      <c r="D35" s="23"/>
      <c r="E35" s="23"/>
      <c r="F35" s="22"/>
      <c r="G35" s="23">
        <f>C35*12</f>
        <v>3000000</v>
      </c>
      <c r="H35" s="24">
        <f t="shared" si="0"/>
        <v>0</v>
      </c>
      <c r="I35" s="25"/>
    </row>
    <row r="36" spans="2:9" x14ac:dyDescent="0.2">
      <c r="B36" s="11" t="s">
        <v>14</v>
      </c>
      <c r="C36" s="25">
        <f>SUM(C33:C35)</f>
        <v>470563</v>
      </c>
      <c r="D36" s="25">
        <v>105100</v>
      </c>
      <c r="E36" s="25">
        <f>C36-D36</f>
        <v>365463</v>
      </c>
      <c r="F36" s="26">
        <f>SUM(F33:F35)</f>
        <v>128025</v>
      </c>
      <c r="G36" s="25">
        <f>SUM(G33:G35)</f>
        <v>5646756</v>
      </c>
      <c r="H36" s="25">
        <f t="shared" si="0"/>
        <v>4385556</v>
      </c>
    </row>
    <row r="37" spans="2:9" x14ac:dyDescent="0.2">
      <c r="B37" s="12" t="s">
        <v>11</v>
      </c>
      <c r="C37" s="13">
        <v>154521</v>
      </c>
      <c r="D37" s="13"/>
      <c r="E37" s="13"/>
      <c r="F37" s="14">
        <f>$C$5-C37</f>
        <v>123750</v>
      </c>
      <c r="G37" s="13">
        <f>C37*12</f>
        <v>1854252</v>
      </c>
      <c r="H37" s="15">
        <f t="shared" si="0"/>
        <v>0</v>
      </c>
    </row>
    <row r="38" spans="2:9" x14ac:dyDescent="0.2">
      <c r="B38" s="16" t="s">
        <v>12</v>
      </c>
      <c r="C38" s="18">
        <v>37592</v>
      </c>
      <c r="D38" s="18"/>
      <c r="E38" s="18"/>
      <c r="F38" s="19">
        <f>$C$6-C38</f>
        <v>32725</v>
      </c>
      <c r="G38" s="18">
        <f>C38*12</f>
        <v>451104</v>
      </c>
      <c r="H38" s="20">
        <f t="shared" si="0"/>
        <v>0</v>
      </c>
    </row>
    <row r="39" spans="2:9" x14ac:dyDescent="0.2">
      <c r="B39" s="21" t="s">
        <v>13</v>
      </c>
      <c r="C39" s="22">
        <v>300000</v>
      </c>
      <c r="D39" s="23"/>
      <c r="E39" s="23"/>
      <c r="F39" s="22"/>
      <c r="G39" s="23">
        <f>C39*12</f>
        <v>3600000</v>
      </c>
      <c r="H39" s="24">
        <f t="shared" si="0"/>
        <v>0</v>
      </c>
    </row>
    <row r="40" spans="2:9" x14ac:dyDescent="0.2">
      <c r="B40" s="11" t="s">
        <v>14</v>
      </c>
      <c r="C40" s="25">
        <f>SUM(C37:C39)</f>
        <v>492113</v>
      </c>
      <c r="D40" s="25">
        <v>113279</v>
      </c>
      <c r="E40" s="25">
        <f>C40-D40</f>
        <v>378834</v>
      </c>
      <c r="F40" s="26">
        <f>SUM(F37:F39)</f>
        <v>156475</v>
      </c>
      <c r="G40" s="25">
        <f>SUM(G37:G39)</f>
        <v>5905356</v>
      </c>
      <c r="H40" s="25">
        <f t="shared" si="0"/>
        <v>4546008</v>
      </c>
    </row>
    <row r="41" spans="2:9" x14ac:dyDescent="0.2">
      <c r="B41" s="12" t="s">
        <v>11</v>
      </c>
      <c r="C41" s="13">
        <v>132021</v>
      </c>
      <c r="D41" s="13"/>
      <c r="E41" s="13"/>
      <c r="F41" s="14">
        <f>$C$5-C41</f>
        <v>146250</v>
      </c>
      <c r="G41" s="13">
        <f>C41*12</f>
        <v>1584252</v>
      </c>
      <c r="H41" s="15">
        <f t="shared" si="0"/>
        <v>0</v>
      </c>
    </row>
    <row r="42" spans="2:9" x14ac:dyDescent="0.2">
      <c r="B42" s="16" t="s">
        <v>12</v>
      </c>
      <c r="C42" s="18">
        <v>31642</v>
      </c>
      <c r="D42" s="18"/>
      <c r="E42" s="18"/>
      <c r="F42" s="19">
        <f>$C$6-C42</f>
        <v>38675</v>
      </c>
      <c r="G42" s="18">
        <f>C42*12</f>
        <v>379704</v>
      </c>
      <c r="H42" s="20">
        <f t="shared" si="0"/>
        <v>0</v>
      </c>
    </row>
    <row r="43" spans="2:9" x14ac:dyDescent="0.2">
      <c r="B43" s="21" t="s">
        <v>13</v>
      </c>
      <c r="C43" s="22">
        <v>350000</v>
      </c>
      <c r="D43" s="23"/>
      <c r="E43" s="23"/>
      <c r="F43" s="22"/>
      <c r="G43" s="23">
        <f>C43*12</f>
        <v>4200000</v>
      </c>
      <c r="H43" s="24">
        <f t="shared" si="0"/>
        <v>0</v>
      </c>
    </row>
    <row r="44" spans="2:9" x14ac:dyDescent="0.2">
      <c r="B44" s="11" t="s">
        <v>14</v>
      </c>
      <c r="C44" s="25">
        <f>SUM(C41:C43)</f>
        <v>513663</v>
      </c>
      <c r="D44" s="25">
        <v>121457</v>
      </c>
      <c r="E44" s="25">
        <f>C44-D44</f>
        <v>392206</v>
      </c>
      <c r="F44" s="26">
        <f>SUM(F41:F43)</f>
        <v>184925</v>
      </c>
      <c r="G44" s="25">
        <f>SUM(G41:G43)</f>
        <v>6163956</v>
      </c>
      <c r="H44" s="25">
        <f t="shared" ref="H44:H68" si="1">E44*12</f>
        <v>4706472</v>
      </c>
    </row>
    <row r="45" spans="2:9" x14ac:dyDescent="0.2">
      <c r="B45" s="12" t="s">
        <v>11</v>
      </c>
      <c r="C45" s="13">
        <v>109521</v>
      </c>
      <c r="D45" s="13"/>
      <c r="E45" s="13"/>
      <c r="F45" s="14">
        <f>$C$5-C45</f>
        <v>168750</v>
      </c>
      <c r="G45" s="13">
        <f>C45*12</f>
        <v>1314252</v>
      </c>
      <c r="H45" s="15">
        <f t="shared" si="1"/>
        <v>0</v>
      </c>
    </row>
    <row r="46" spans="2:9" x14ac:dyDescent="0.2">
      <c r="B46" s="16" t="s">
        <v>12</v>
      </c>
      <c r="C46" s="18">
        <v>25692</v>
      </c>
      <c r="D46" s="18"/>
      <c r="E46" s="18"/>
      <c r="F46" s="19">
        <f>$C$6-C46</f>
        <v>44625</v>
      </c>
      <c r="G46" s="18">
        <f>C46*12</f>
        <v>308304</v>
      </c>
      <c r="H46" s="20">
        <f t="shared" si="1"/>
        <v>0</v>
      </c>
    </row>
    <row r="47" spans="2:9" x14ac:dyDescent="0.2">
      <c r="B47" s="21" t="s">
        <v>13</v>
      </c>
      <c r="C47" s="22">
        <v>400000</v>
      </c>
      <c r="D47" s="23"/>
      <c r="E47" s="23"/>
      <c r="F47" s="22"/>
      <c r="G47" s="23">
        <f>C47*12</f>
        <v>4800000</v>
      </c>
      <c r="H47" s="24">
        <f t="shared" si="1"/>
        <v>0</v>
      </c>
    </row>
    <row r="48" spans="2:9" x14ac:dyDescent="0.2">
      <c r="B48" s="11" t="s">
        <v>14</v>
      </c>
      <c r="C48" s="25">
        <f>SUM(C45:C47)</f>
        <v>535213</v>
      </c>
      <c r="D48" s="25">
        <v>129635</v>
      </c>
      <c r="E48" s="25">
        <f>C48-D48</f>
        <v>405578</v>
      </c>
      <c r="F48" s="26">
        <f>SUM(F45:F47)</f>
        <v>213375</v>
      </c>
      <c r="G48" s="25">
        <f>SUM(G45:G47)</f>
        <v>6422556</v>
      </c>
      <c r="H48" s="25">
        <f t="shared" si="1"/>
        <v>4866936</v>
      </c>
    </row>
    <row r="49" spans="2:8" x14ac:dyDescent="0.2">
      <c r="B49" s="12" t="s">
        <v>11</v>
      </c>
      <c r="C49" s="13">
        <v>87021</v>
      </c>
      <c r="D49" s="13"/>
      <c r="E49" s="13"/>
      <c r="F49" s="14">
        <f>$C$5-C49</f>
        <v>191250</v>
      </c>
      <c r="G49" s="13">
        <f>C49*12</f>
        <v>1044252</v>
      </c>
      <c r="H49" s="15">
        <f t="shared" si="1"/>
        <v>0</v>
      </c>
    </row>
    <row r="50" spans="2:8" x14ac:dyDescent="0.2">
      <c r="B50" s="16" t="s">
        <v>12</v>
      </c>
      <c r="C50" s="18">
        <v>19742</v>
      </c>
      <c r="D50" s="18"/>
      <c r="E50" s="18"/>
      <c r="F50" s="19">
        <f>$C$6-C50</f>
        <v>50575</v>
      </c>
      <c r="G50" s="18">
        <f>C50*12</f>
        <v>236904</v>
      </c>
      <c r="H50" s="20">
        <f t="shared" si="1"/>
        <v>0</v>
      </c>
    </row>
    <row r="51" spans="2:8" x14ac:dyDescent="0.2">
      <c r="B51" s="21" t="s">
        <v>13</v>
      </c>
      <c r="C51" s="22">
        <v>450000</v>
      </c>
      <c r="D51" s="23"/>
      <c r="E51" s="23"/>
      <c r="F51" s="22"/>
      <c r="G51" s="23">
        <f>C51*12</f>
        <v>5400000</v>
      </c>
      <c r="H51" s="24">
        <f t="shared" si="1"/>
        <v>0</v>
      </c>
    </row>
    <row r="52" spans="2:8" x14ac:dyDescent="0.2">
      <c r="B52" s="11" t="s">
        <v>14</v>
      </c>
      <c r="C52" s="25">
        <f>SUM(C49:C51)</f>
        <v>556763</v>
      </c>
      <c r="D52" s="25">
        <v>148089</v>
      </c>
      <c r="E52" s="25">
        <f>C52-D52</f>
        <v>408674</v>
      </c>
      <c r="F52" s="26">
        <f>SUM(F49:F51)</f>
        <v>241825</v>
      </c>
      <c r="G52" s="25">
        <f>SUM(G49:G51)</f>
        <v>6681156</v>
      </c>
      <c r="H52" s="25">
        <f t="shared" si="1"/>
        <v>4904088</v>
      </c>
    </row>
    <row r="53" spans="2:8" x14ac:dyDescent="0.2">
      <c r="B53" s="12" t="s">
        <v>11</v>
      </c>
      <c r="C53" s="13">
        <v>64521</v>
      </c>
      <c r="D53" s="13"/>
      <c r="E53" s="13"/>
      <c r="F53" s="14">
        <f>$C$5-C53</f>
        <v>213750</v>
      </c>
      <c r="G53" s="13">
        <f>C53*12</f>
        <v>774252</v>
      </c>
      <c r="H53" s="15">
        <f t="shared" si="1"/>
        <v>0</v>
      </c>
    </row>
    <row r="54" spans="2:8" x14ac:dyDescent="0.2">
      <c r="B54" s="16" t="s">
        <v>12</v>
      </c>
      <c r="C54" s="18">
        <v>13792</v>
      </c>
      <c r="D54" s="18"/>
      <c r="E54" s="18"/>
      <c r="F54" s="19">
        <f>$C$6-C54</f>
        <v>56525</v>
      </c>
      <c r="G54" s="18">
        <f>C54*12</f>
        <v>165504</v>
      </c>
      <c r="H54" s="20">
        <f t="shared" si="1"/>
        <v>0</v>
      </c>
    </row>
    <row r="55" spans="2:8" x14ac:dyDescent="0.2">
      <c r="B55" s="21" t="s">
        <v>13</v>
      </c>
      <c r="C55" s="22">
        <v>500000</v>
      </c>
      <c r="D55" s="23"/>
      <c r="E55" s="23"/>
      <c r="F55" s="22"/>
      <c r="G55" s="23">
        <f>C55*12</f>
        <v>6000000</v>
      </c>
      <c r="H55" s="24">
        <f t="shared" si="1"/>
        <v>0</v>
      </c>
    </row>
    <row r="56" spans="2:8" x14ac:dyDescent="0.2">
      <c r="B56" s="11" t="s">
        <v>14</v>
      </c>
      <c r="C56" s="25">
        <f>SUM(C53:C55)</f>
        <v>578313</v>
      </c>
      <c r="D56" s="25">
        <v>167064</v>
      </c>
      <c r="E56" s="25">
        <f>C56-D56</f>
        <v>411249</v>
      </c>
      <c r="F56" s="26">
        <f>SUM(F53:F55)</f>
        <v>270275</v>
      </c>
      <c r="G56" s="25">
        <f>SUM(G53:G55)</f>
        <v>6939756</v>
      </c>
      <c r="H56" s="25">
        <f t="shared" si="1"/>
        <v>4934988</v>
      </c>
    </row>
    <row r="57" spans="2:8" x14ac:dyDescent="0.2">
      <c r="B57" s="12" t="s">
        <v>11</v>
      </c>
      <c r="C57" s="13">
        <v>42021</v>
      </c>
      <c r="D57" s="13"/>
      <c r="E57" s="13"/>
      <c r="F57" s="14">
        <f>$C$5-C57</f>
        <v>236250</v>
      </c>
      <c r="G57" s="13">
        <f>C57*12</f>
        <v>504252</v>
      </c>
      <c r="H57" s="15">
        <f t="shared" si="1"/>
        <v>0</v>
      </c>
    </row>
    <row r="58" spans="2:8" x14ac:dyDescent="0.2">
      <c r="B58" s="16" t="s">
        <v>12</v>
      </c>
      <c r="C58" s="18">
        <v>7842</v>
      </c>
      <c r="D58" s="18"/>
      <c r="E58" s="18"/>
      <c r="F58" s="19">
        <f>$C$6-C58</f>
        <v>62475</v>
      </c>
      <c r="G58" s="18">
        <f>C58*12</f>
        <v>94104</v>
      </c>
      <c r="H58" s="20">
        <f t="shared" si="1"/>
        <v>0</v>
      </c>
    </row>
    <row r="59" spans="2:8" x14ac:dyDescent="0.2">
      <c r="B59" s="21" t="s">
        <v>13</v>
      </c>
      <c r="C59" s="22">
        <v>550000</v>
      </c>
      <c r="D59" s="23"/>
      <c r="E59" s="23"/>
      <c r="F59" s="22"/>
      <c r="G59" s="23">
        <f>C59*12</f>
        <v>6600000</v>
      </c>
      <c r="H59" s="24">
        <f t="shared" si="1"/>
        <v>0</v>
      </c>
    </row>
    <row r="60" spans="2:8" x14ac:dyDescent="0.2">
      <c r="B60" s="11" t="s">
        <v>14</v>
      </c>
      <c r="C60" s="25">
        <f>SUM(C57:C59)</f>
        <v>599863</v>
      </c>
      <c r="D60" s="25">
        <v>186039</v>
      </c>
      <c r="E60" s="25">
        <f>C60-D60</f>
        <v>413824</v>
      </c>
      <c r="F60" s="26">
        <f>SUM(F57:F59)</f>
        <v>298725</v>
      </c>
      <c r="G60" s="25">
        <f>SUM(G57:G59)</f>
        <v>7198356</v>
      </c>
      <c r="H60" s="25">
        <f t="shared" si="1"/>
        <v>4965888</v>
      </c>
    </row>
    <row r="61" spans="2:8" x14ac:dyDescent="0.2">
      <c r="B61" s="12" t="s">
        <v>11</v>
      </c>
      <c r="C61" s="13">
        <v>19521</v>
      </c>
      <c r="D61" s="13"/>
      <c r="E61" s="13"/>
      <c r="F61" s="14">
        <f>$C$5-C61</f>
        <v>258750</v>
      </c>
      <c r="G61" s="13">
        <f>C61*12</f>
        <v>234252</v>
      </c>
      <c r="H61" s="15">
        <f t="shared" si="1"/>
        <v>0</v>
      </c>
    </row>
    <row r="62" spans="2:8" x14ac:dyDescent="0.2">
      <c r="B62" s="16" t="s">
        <v>12</v>
      </c>
      <c r="C62" s="18">
        <v>1892</v>
      </c>
      <c r="D62" s="18"/>
      <c r="E62" s="18"/>
      <c r="F62" s="19">
        <f>$C$6-C62</f>
        <v>68425</v>
      </c>
      <c r="G62" s="18">
        <f>C62*12</f>
        <v>22704</v>
      </c>
      <c r="H62" s="20">
        <f t="shared" si="1"/>
        <v>0</v>
      </c>
    </row>
    <row r="63" spans="2:8" x14ac:dyDescent="0.2">
      <c r="B63" s="21" t="s">
        <v>13</v>
      </c>
      <c r="C63" s="22">
        <v>600000</v>
      </c>
      <c r="D63" s="23"/>
      <c r="E63" s="23"/>
      <c r="F63" s="22"/>
      <c r="G63" s="23">
        <f>C63*12</f>
        <v>7200000</v>
      </c>
      <c r="H63" s="24">
        <f t="shared" si="1"/>
        <v>0</v>
      </c>
    </row>
    <row r="64" spans="2:8" x14ac:dyDescent="0.2">
      <c r="B64" s="11" t="s">
        <v>14</v>
      </c>
      <c r="C64" s="25">
        <f>SUM(C61:C63)</f>
        <v>621413</v>
      </c>
      <c r="D64" s="25">
        <v>205014</v>
      </c>
      <c r="E64" s="25">
        <f>C64-D64</f>
        <v>416399</v>
      </c>
      <c r="F64" s="26">
        <f>SUM(F61:F63)</f>
        <v>327175</v>
      </c>
      <c r="G64" s="25">
        <f>SUM(G61:G63)</f>
        <v>7456956</v>
      </c>
      <c r="H64" s="25">
        <f t="shared" si="1"/>
        <v>4996788</v>
      </c>
    </row>
    <row r="65" spans="2:8" x14ac:dyDescent="0.2">
      <c r="B65" s="12" t="s">
        <v>11</v>
      </c>
      <c r="C65" s="13">
        <v>0</v>
      </c>
      <c r="D65" s="13"/>
      <c r="E65" s="13"/>
      <c r="F65" s="14">
        <f>$C$5-C65</f>
        <v>278271</v>
      </c>
      <c r="G65" s="13">
        <f>C65*12</f>
        <v>0</v>
      </c>
      <c r="H65" s="15">
        <f t="shared" si="1"/>
        <v>0</v>
      </c>
    </row>
    <row r="66" spans="2:8" x14ac:dyDescent="0.2">
      <c r="B66" s="16" t="s">
        <v>12</v>
      </c>
      <c r="C66" s="18">
        <v>0</v>
      </c>
      <c r="D66" s="18"/>
      <c r="E66" s="18"/>
      <c r="F66" s="19">
        <f>$C$6-C66</f>
        <v>70317</v>
      </c>
      <c r="G66" s="18">
        <f>C66*12</f>
        <v>0</v>
      </c>
      <c r="H66" s="20">
        <f t="shared" si="1"/>
        <v>0</v>
      </c>
    </row>
    <row r="67" spans="2:8" x14ac:dyDescent="0.2">
      <c r="B67" s="21" t="s">
        <v>13</v>
      </c>
      <c r="C67" s="22">
        <v>650000</v>
      </c>
      <c r="D67" s="23"/>
      <c r="E67" s="23"/>
      <c r="F67" s="22"/>
      <c r="G67" s="23">
        <f>C67*12</f>
        <v>7800000</v>
      </c>
      <c r="H67" s="24">
        <f t="shared" si="1"/>
        <v>0</v>
      </c>
    </row>
    <row r="68" spans="2:8" x14ac:dyDescent="0.2">
      <c r="B68" s="11" t="s">
        <v>14</v>
      </c>
      <c r="C68" s="25">
        <f>SUM(C65:C67)</f>
        <v>650000</v>
      </c>
      <c r="D68" s="25">
        <v>223989</v>
      </c>
      <c r="E68" s="25">
        <f>C68-D68</f>
        <v>426011</v>
      </c>
      <c r="F68" s="26">
        <f>SUM(F65:F67)</f>
        <v>348588</v>
      </c>
      <c r="G68" s="25">
        <f>SUM(G65:G67)</f>
        <v>7800000</v>
      </c>
      <c r="H68" s="25">
        <f t="shared" si="1"/>
        <v>5112132</v>
      </c>
    </row>
  </sheetData>
  <pageMargins left="0.70866141732283472" right="0.70866141732283472" top="0.35433070866141736" bottom="0.55118110236220474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Einstaklingur sem býr ekki einn</vt:lpstr>
      <vt:lpstr>Einstaklingur sem býr einn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Gylfi Ingvarsson</dc:creator>
  <cp:lastModifiedBy>Microsoft Office User</cp:lastModifiedBy>
  <cp:lastPrinted>2022-01-13T20:44:34Z</cp:lastPrinted>
  <dcterms:created xsi:type="dcterms:W3CDTF">2022-01-13T20:10:45Z</dcterms:created>
  <dcterms:modified xsi:type="dcterms:W3CDTF">2022-01-14T10:53:10Z</dcterms:modified>
</cp:coreProperties>
</file>